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15" windowWidth="20730" windowHeight="4815" tabRatio="763" firstSheet="19" activeTab="51"/>
  </bookViews>
  <sheets>
    <sheet name="p.1" sheetId="4" r:id="rId1"/>
    <sheet name="p.a" sheetId="1" r:id="rId2"/>
    <sheet name="p.2" sheetId="5" r:id="rId3"/>
    <sheet name="p.3" sheetId="3" r:id="rId4"/>
    <sheet name="1.18" sheetId="61" r:id="rId5"/>
    <sheet name="1.1" sheetId="6" r:id="rId6"/>
    <sheet name="1.2" sheetId="7" r:id="rId7"/>
    <sheet name="1.3" sheetId="8" r:id="rId8"/>
    <sheet name="1.5" sheetId="9" r:id="rId9"/>
    <sheet name="1.8" sheetId="10" r:id="rId10"/>
    <sheet name="1.10" sheetId="11" r:id="rId11"/>
    <sheet name="1.11" sheetId="12" r:id="rId12"/>
    <sheet name="1.13" sheetId="13" r:id="rId13"/>
    <sheet name="1.22" sheetId="14" r:id="rId14"/>
    <sheet name="1.23" sheetId="15" r:id="rId15"/>
    <sheet name="7.26" sheetId="16" r:id="rId16"/>
    <sheet name="2.2-3" sheetId="17" r:id="rId17"/>
    <sheet name="2.4" sheetId="18" r:id="rId18"/>
    <sheet name="2.5" sheetId="19" r:id="rId19"/>
    <sheet name="2.6" sheetId="20" r:id="rId20"/>
    <sheet name="2.7 " sheetId="21" r:id="rId21"/>
    <sheet name="3.1" sheetId="22" r:id="rId22"/>
    <sheet name="3.2" sheetId="23" r:id="rId23"/>
    <sheet name="3.3" sheetId="24" r:id="rId24"/>
    <sheet name="3.4" sheetId="25" r:id="rId25"/>
    <sheet name="3.5" sheetId="26" r:id="rId26"/>
    <sheet name="3.6" sheetId="27" r:id="rId27"/>
    <sheet name="4.1" sheetId="28" r:id="rId28"/>
    <sheet name="4.c" sheetId="29" r:id="rId29"/>
    <sheet name="5.1" sheetId="30" r:id="rId30"/>
    <sheet name="5.4" sheetId="31" r:id="rId31"/>
    <sheet name="6.14" sheetId="32" r:id="rId32"/>
    <sheet name="6.15" sheetId="33" r:id="rId33"/>
    <sheet name="7.1" sheetId="34" r:id="rId34"/>
    <sheet name="7.13" sheetId="35" r:id="rId35"/>
    <sheet name="7.15" sheetId="36" r:id="rId36"/>
    <sheet name="7.19" sheetId="37" r:id="rId37"/>
    <sheet name="7.25" sheetId="38" r:id="rId38"/>
    <sheet name="7.a" sheetId="39" r:id="rId39"/>
    <sheet name="7.b" sheetId="40" r:id="rId40"/>
    <sheet name="8.1" sheetId="41" r:id="rId41"/>
    <sheet name="8.7" sheetId="42" r:id="rId42"/>
    <sheet name="8.10" sheetId="43" r:id="rId43"/>
    <sheet name="9.1" sheetId="44" r:id="rId44"/>
    <sheet name="9.3" sheetId="45" r:id="rId45"/>
    <sheet name="9.7" sheetId="46" r:id="rId46"/>
    <sheet name="9.8" sheetId="47" r:id="rId47"/>
    <sheet name="9.10" sheetId="48" r:id="rId48"/>
    <sheet name="9.d" sheetId="49" r:id="rId49"/>
    <sheet name="10.1" sheetId="50" r:id="rId50"/>
    <sheet name="10.a" sheetId="51" r:id="rId51"/>
    <sheet name="10.7" sheetId="52" r:id="rId52"/>
    <sheet name="10.8" sheetId="53" r:id="rId53"/>
    <sheet name="10.9" sheetId="54" r:id="rId54"/>
    <sheet name="11.7" sheetId="55" r:id="rId55"/>
    <sheet name="11.10" sheetId="56" r:id="rId56"/>
    <sheet name="11.11" sheetId="57" r:id="rId57"/>
    <sheet name="11.12" sheetId="58" r:id="rId58"/>
    <sheet name="11.13" sheetId="59" r:id="rId59"/>
    <sheet name="11.14" sheetId="60" r:id="rId60"/>
  </sheets>
  <definedNames>
    <definedName name="_KM2" localSheetId="48">#REF!</definedName>
    <definedName name="_KM2">#REF!</definedName>
    <definedName name="BYPATIENTINFORMED3" localSheetId="4">#REF!</definedName>
    <definedName name="BYPATIENTINFORMED3">#REF!</definedName>
    <definedName name="BYPATINFORMED2" localSheetId="4">#REF!</definedName>
    <definedName name="BYPATINFORMED2" localSheetId="28">#REF!</definedName>
    <definedName name="BYPATINFORMED2" localSheetId="43">#REF!</definedName>
    <definedName name="BYPATINFORMED2" localSheetId="44">#REF!</definedName>
    <definedName name="BYPATINFORMED2" localSheetId="45">#REF!</definedName>
    <definedName name="BYPATINFORMED2" localSheetId="46">#REF!</definedName>
    <definedName name="BYPATINFORMED2" localSheetId="48">#REF!</definedName>
    <definedName name="BYPATINFORMED2">#REF!</definedName>
    <definedName name="DECLINE2" localSheetId="4">#REF!</definedName>
    <definedName name="DECLINE2" localSheetId="28">#REF!</definedName>
    <definedName name="DECLINE2" localSheetId="43">#REF!</definedName>
    <definedName name="DECLINE2" localSheetId="44">#REF!</definedName>
    <definedName name="DECLINE2" localSheetId="45">#REF!</definedName>
    <definedName name="DECLINE2" localSheetId="46">#REF!</definedName>
    <definedName name="DECLINE2" localSheetId="48">#REF!</definedName>
    <definedName name="DECLINE2">#REF!</definedName>
    <definedName name="KM_plot_for_decline" localSheetId="28">#REF!</definedName>
    <definedName name="KM_plot_for_decline" localSheetId="43">#REF!</definedName>
    <definedName name="KM_plot_for_decline" localSheetId="44">#REF!</definedName>
    <definedName name="KM_plot_for_decline" localSheetId="45">#REF!</definedName>
    <definedName name="KM_plot_for_decline" localSheetId="46">#REF!</definedName>
    <definedName name="KM_plot_for_decline" localSheetId="48">#REF!</definedName>
    <definedName name="KM_plot_for_decline">#REF!</definedName>
    <definedName name="MEDUNFIT" localSheetId="28">#REF!</definedName>
    <definedName name="MEDUNFIT" localSheetId="43">#REF!</definedName>
    <definedName name="MEDUNFIT" localSheetId="44">#REF!</definedName>
    <definedName name="MEDUNFIT" localSheetId="45">#REF!</definedName>
    <definedName name="MEDUNFIT" localSheetId="46">#REF!</definedName>
    <definedName name="MEDUNFIT" localSheetId="48">#REF!</definedName>
    <definedName name="MEDUNFIT">#REF!</definedName>
    <definedName name="MEDUNFIT2" localSheetId="28">#REF!</definedName>
    <definedName name="MEDUNFIT2" localSheetId="43">#REF!</definedName>
    <definedName name="MEDUNFIT2" localSheetId="44">#REF!</definedName>
    <definedName name="MEDUNFIT2" localSheetId="45">#REF!</definedName>
    <definedName name="MEDUNFIT2" localSheetId="46">#REF!</definedName>
    <definedName name="MEDUNFIT2" localSheetId="48">#REF!</definedName>
    <definedName name="MEDUNFIT2">#REF!</definedName>
    <definedName name="OTHER" localSheetId="28">#REF!</definedName>
    <definedName name="OTHER" localSheetId="43">#REF!</definedName>
    <definedName name="OTHER" localSheetId="44">#REF!</definedName>
    <definedName name="OTHER" localSheetId="45">#REF!</definedName>
    <definedName name="OTHER" localSheetId="46">#REF!</definedName>
    <definedName name="OTHER" localSheetId="48">#REF!</definedName>
    <definedName name="OTHER">#REF!</definedName>
    <definedName name="OTHER2" localSheetId="28">#REF!</definedName>
    <definedName name="OTHER2" localSheetId="43">#REF!</definedName>
    <definedName name="OTHER2" localSheetId="44">#REF!</definedName>
    <definedName name="OTHER2" localSheetId="45">#REF!</definedName>
    <definedName name="OTHER2" localSheetId="46">#REF!</definedName>
    <definedName name="OTHER2" localSheetId="48">#REF!</definedName>
    <definedName name="OTHER2">#REF!</definedName>
    <definedName name="PHYSUNFIT" localSheetId="28">#REF!</definedName>
    <definedName name="PHYSUNFIT" localSheetId="43">#REF!</definedName>
    <definedName name="PHYSUNFIT" localSheetId="44">#REF!</definedName>
    <definedName name="PHYSUNFIT" localSheetId="45">#REF!</definedName>
    <definedName name="PHYSUNFIT" localSheetId="46">#REF!</definedName>
    <definedName name="PHYSUNFIT" localSheetId="48">#REF!</definedName>
    <definedName name="PHYSUNFIT">#REF!</definedName>
    <definedName name="PHYUNFIT2" localSheetId="28">#REF!</definedName>
    <definedName name="PHYUNFIT2" localSheetId="43">#REF!</definedName>
    <definedName name="PHYUNFIT2" localSheetId="44">#REF!</definedName>
    <definedName name="PHYUNFIT2" localSheetId="45">#REF!</definedName>
    <definedName name="PHYUNFIT2" localSheetId="46">#REF!</definedName>
    <definedName name="PHYUNFIT2" localSheetId="48">#REF!</definedName>
    <definedName name="PHYUNFIT2">#REF!</definedName>
    <definedName name="UNASSESSED" localSheetId="28">#REF!</definedName>
    <definedName name="UNASSESSED" localSheetId="43">#REF!</definedName>
    <definedName name="UNASSESSED" localSheetId="44">#REF!</definedName>
    <definedName name="UNASSESSED" localSheetId="45">#REF!</definedName>
    <definedName name="UNASSESSED" localSheetId="46">#REF!</definedName>
    <definedName name="UNASSESSED" localSheetId="48">#REF!</definedName>
    <definedName name="UNASSESSED">#REF!</definedName>
    <definedName name="UNASSESSED2" localSheetId="28">#REF!</definedName>
    <definedName name="UNASSESSED2" localSheetId="43">#REF!</definedName>
    <definedName name="UNASSESSED2" localSheetId="44">#REF!</definedName>
    <definedName name="UNASSESSED2" localSheetId="45">#REF!</definedName>
    <definedName name="UNASSESSED2" localSheetId="46">#REF!</definedName>
    <definedName name="UNASSESSED2" localSheetId="48">#REF!</definedName>
    <definedName name="UNASSESSED2">#REF!</definedName>
    <definedName name="UNSUTAGE" localSheetId="28">#REF!</definedName>
    <definedName name="UNSUTAGE" localSheetId="43">#REF!</definedName>
    <definedName name="UNSUTAGE" localSheetId="44">#REF!</definedName>
    <definedName name="UNSUTAGE" localSheetId="45">#REF!</definedName>
    <definedName name="UNSUTAGE" localSheetId="46">#REF!</definedName>
    <definedName name="UNSUTAGE" localSheetId="48">#REF!</definedName>
    <definedName name="UNSUTAGE">#REF!</definedName>
    <definedName name="UNSUTAGE2" localSheetId="28">#REF!</definedName>
    <definedName name="UNSUTAGE2" localSheetId="43">#REF!</definedName>
    <definedName name="UNSUTAGE2" localSheetId="44">#REF!</definedName>
    <definedName name="UNSUTAGE2" localSheetId="45">#REF!</definedName>
    <definedName name="UNSUTAGE2" localSheetId="46">#REF!</definedName>
    <definedName name="UNSUTAGE2" localSheetId="48">#REF!</definedName>
    <definedName name="UNSUTAGE2">#REF!</definedName>
  </definedNames>
  <calcPr calcId="145621"/>
</workbook>
</file>

<file path=xl/calcChain.xml><?xml version="1.0" encoding="utf-8"?>
<calcChain xmlns="http://schemas.openxmlformats.org/spreadsheetml/2006/main">
  <c r="E37" i="61" l="1"/>
  <c r="E36" i="61"/>
  <c r="E35" i="61"/>
  <c r="E34" i="61"/>
  <c r="E33" i="61"/>
  <c r="E32" i="61"/>
  <c r="E31" i="61"/>
  <c r="E30" i="61"/>
  <c r="E29" i="61"/>
  <c r="E28" i="61"/>
  <c r="E27" i="61"/>
  <c r="E26" i="61"/>
  <c r="E25" i="61"/>
  <c r="E24" i="61"/>
  <c r="E23" i="61"/>
  <c r="E22" i="61"/>
  <c r="E21" i="61"/>
  <c r="E20" i="61"/>
  <c r="E19" i="61"/>
  <c r="E18" i="61"/>
  <c r="E17" i="61"/>
  <c r="E16" i="61"/>
  <c r="E15" i="61"/>
  <c r="E14" i="61"/>
  <c r="E13" i="61"/>
  <c r="E12" i="61"/>
  <c r="E11" i="61"/>
  <c r="E10" i="61"/>
  <c r="E9" i="61"/>
  <c r="B9" i="56" l="1"/>
  <c r="B8" i="56"/>
  <c r="D7" i="56"/>
  <c r="C7" i="56"/>
  <c r="B7" i="56" s="1"/>
  <c r="B6" i="56"/>
  <c r="C6" i="51"/>
  <c r="B6" i="51"/>
  <c r="D6" i="51" s="1"/>
  <c r="B24" i="50"/>
  <c r="B23" i="50"/>
  <c r="C23" i="50" s="1"/>
  <c r="C22" i="50"/>
  <c r="B22" i="50"/>
  <c r="B21" i="50"/>
  <c r="C21" i="50" s="1"/>
  <c r="C20" i="50"/>
  <c r="B20" i="50"/>
  <c r="N13" i="50"/>
  <c r="N12" i="50"/>
  <c r="N11" i="50"/>
  <c r="N10" i="50"/>
  <c r="N9" i="50"/>
  <c r="D9" i="50"/>
  <c r="N8" i="50"/>
  <c r="I8" i="50"/>
  <c r="D8" i="50"/>
  <c r="N7" i="50"/>
  <c r="I7" i="50"/>
  <c r="D7" i="50"/>
  <c r="N6" i="50"/>
  <c r="N15" i="50" s="1"/>
  <c r="I6" i="50"/>
  <c r="I11" i="50" s="1"/>
  <c r="D6" i="50"/>
  <c r="D11" i="50" s="1"/>
  <c r="C24" i="50" l="1"/>
  <c r="R51" i="22" l="1"/>
  <c r="P51" i="22"/>
  <c r="N51" i="22"/>
  <c r="I51" i="22"/>
  <c r="G51" i="22"/>
  <c r="E51" i="22"/>
  <c r="C51" i="22"/>
  <c r="R50" i="22"/>
  <c r="P50" i="22"/>
  <c r="N50" i="22"/>
  <c r="I50" i="22"/>
  <c r="G50" i="22"/>
  <c r="E50" i="22"/>
  <c r="C50" i="22"/>
  <c r="R49" i="22"/>
  <c r="P49" i="22"/>
  <c r="N49" i="22"/>
  <c r="I49" i="22"/>
  <c r="G49" i="22"/>
  <c r="E49" i="22"/>
  <c r="C49" i="22"/>
  <c r="R48" i="22"/>
  <c r="P48" i="22"/>
  <c r="N48" i="22"/>
  <c r="I48" i="22"/>
  <c r="G48" i="22"/>
  <c r="E48" i="22"/>
  <c r="C48" i="22"/>
  <c r="R47" i="22"/>
  <c r="P47" i="22"/>
  <c r="N47" i="22"/>
  <c r="I47" i="22"/>
  <c r="G47" i="22"/>
  <c r="E47" i="22"/>
  <c r="C47" i="22"/>
  <c r="R46" i="22"/>
  <c r="P46" i="22"/>
  <c r="N46" i="22"/>
  <c r="I46" i="22"/>
  <c r="G46" i="22"/>
  <c r="E46" i="22"/>
  <c r="C46" i="22"/>
  <c r="R45" i="22"/>
  <c r="P45" i="22"/>
  <c r="N45" i="22"/>
  <c r="I45" i="22"/>
  <c r="G45" i="22"/>
  <c r="E45" i="22"/>
  <c r="C45" i="22"/>
  <c r="R44" i="22"/>
  <c r="P44" i="22"/>
  <c r="N44" i="22"/>
  <c r="I44" i="22"/>
  <c r="G44" i="22"/>
  <c r="E44" i="22"/>
  <c r="C44" i="22"/>
  <c r="R43" i="22"/>
  <c r="P43" i="22"/>
  <c r="N43" i="22"/>
  <c r="I43" i="22"/>
  <c r="G43" i="22"/>
  <c r="E43" i="22"/>
  <c r="C43" i="22"/>
  <c r="R42" i="22"/>
  <c r="P42" i="22"/>
  <c r="N42" i="22"/>
  <c r="I42" i="22"/>
  <c r="G42" i="22"/>
  <c r="E42" i="22"/>
  <c r="C42" i="22"/>
  <c r="R41" i="22"/>
  <c r="P41" i="22"/>
  <c r="N41" i="22"/>
  <c r="I41" i="22"/>
  <c r="G41" i="22"/>
  <c r="E41" i="22"/>
  <c r="C41" i="22"/>
  <c r="R40" i="22"/>
  <c r="P40" i="22"/>
  <c r="N40" i="22"/>
  <c r="I40" i="22"/>
  <c r="G40" i="22"/>
  <c r="E40" i="22"/>
  <c r="C40" i="22"/>
  <c r="R39" i="22"/>
  <c r="P39" i="22"/>
  <c r="N39" i="22"/>
  <c r="G39" i="22"/>
  <c r="E39" i="22"/>
  <c r="C39" i="22"/>
  <c r="R38" i="22"/>
  <c r="P38" i="22"/>
  <c r="N38" i="22"/>
  <c r="G38" i="22"/>
  <c r="E38" i="22"/>
  <c r="C38" i="22"/>
  <c r="R37" i="22"/>
  <c r="P37" i="22"/>
  <c r="N37" i="22"/>
  <c r="G37" i="22"/>
  <c r="E37" i="22"/>
  <c r="C37" i="22"/>
  <c r="R36" i="22"/>
  <c r="P36" i="22"/>
  <c r="N36" i="22"/>
  <c r="G36" i="22"/>
  <c r="E36" i="22"/>
  <c r="C36" i="22"/>
  <c r="R35" i="22"/>
  <c r="P35" i="22"/>
  <c r="N35" i="22"/>
  <c r="G35" i="22"/>
  <c r="E35" i="22"/>
  <c r="C35" i="22"/>
  <c r="R34" i="22"/>
  <c r="P34" i="22"/>
  <c r="N34" i="22"/>
  <c r="G34" i="22"/>
  <c r="E34" i="22"/>
  <c r="C34" i="22"/>
  <c r="T25" i="22"/>
  <c r="R25" i="22"/>
  <c r="P25" i="22"/>
  <c r="N25" i="22"/>
  <c r="G25" i="22"/>
  <c r="E25" i="22"/>
  <c r="C25" i="22"/>
  <c r="T24" i="22"/>
  <c r="R24" i="22"/>
  <c r="P24" i="22"/>
  <c r="N24" i="22"/>
  <c r="G24" i="22"/>
  <c r="E24" i="22"/>
  <c r="C24" i="22"/>
  <c r="T23" i="22"/>
  <c r="R23" i="22"/>
  <c r="P23" i="22"/>
  <c r="N23" i="22"/>
  <c r="G23" i="22"/>
  <c r="E23" i="22"/>
  <c r="C23" i="22"/>
  <c r="T22" i="22"/>
  <c r="R22" i="22"/>
  <c r="P22" i="22"/>
  <c r="N22" i="22"/>
  <c r="G22" i="22"/>
  <c r="E22" i="22"/>
  <c r="C22" i="22"/>
  <c r="T21" i="22"/>
  <c r="R21" i="22"/>
  <c r="P21" i="22"/>
  <c r="N21" i="22"/>
  <c r="G21" i="22"/>
  <c r="E21" i="22"/>
  <c r="C21" i="22"/>
  <c r="T20" i="22"/>
  <c r="R20" i="22"/>
  <c r="P20" i="22"/>
  <c r="N20" i="22"/>
  <c r="G20" i="22"/>
  <c r="E20" i="22"/>
  <c r="C20" i="22"/>
  <c r="T19" i="22"/>
  <c r="R19" i="22"/>
  <c r="P19" i="22"/>
  <c r="N19" i="22"/>
  <c r="G19" i="22"/>
  <c r="E19" i="22"/>
  <c r="C19" i="22"/>
  <c r="T18" i="22"/>
  <c r="R18" i="22"/>
  <c r="P18" i="22"/>
  <c r="N18" i="22"/>
  <c r="G18" i="22"/>
  <c r="E18" i="22"/>
  <c r="C18" i="22"/>
  <c r="T17" i="22"/>
  <c r="R17" i="22"/>
  <c r="P17" i="22"/>
  <c r="N17" i="22"/>
  <c r="G17" i="22"/>
  <c r="E17" i="22"/>
  <c r="C17" i="22"/>
  <c r="T16" i="22"/>
  <c r="R16" i="22"/>
  <c r="P16" i="22"/>
  <c r="N16" i="22"/>
  <c r="G16" i="22"/>
  <c r="E16" i="22"/>
  <c r="C16" i="22"/>
  <c r="T15" i="22"/>
  <c r="R15" i="22"/>
  <c r="P15" i="22"/>
  <c r="N15" i="22"/>
  <c r="G15" i="22"/>
  <c r="E15" i="22"/>
  <c r="C15" i="22"/>
  <c r="T14" i="22"/>
  <c r="R14" i="22"/>
  <c r="P14" i="22"/>
  <c r="N14" i="22"/>
  <c r="G14" i="22"/>
  <c r="E14" i="22"/>
  <c r="C14" i="22"/>
  <c r="T13" i="22"/>
  <c r="R13" i="22"/>
  <c r="P13" i="22"/>
  <c r="N13" i="22"/>
  <c r="G13" i="22"/>
  <c r="E13" i="22"/>
  <c r="C13" i="22"/>
  <c r="T12" i="22"/>
  <c r="R12" i="22"/>
  <c r="P12" i="22"/>
  <c r="N12" i="22"/>
  <c r="G12" i="22"/>
  <c r="E12" i="22"/>
  <c r="C12" i="22"/>
  <c r="T11" i="22"/>
  <c r="R11" i="22"/>
  <c r="P11" i="22"/>
  <c r="N11" i="22"/>
  <c r="G11" i="22"/>
  <c r="E11" i="22"/>
  <c r="C11" i="22"/>
  <c r="T10" i="22"/>
  <c r="R10" i="22"/>
  <c r="P10" i="22"/>
  <c r="N10" i="22"/>
  <c r="G10" i="22"/>
  <c r="E10" i="22"/>
  <c r="C10" i="22"/>
  <c r="T9" i="22"/>
  <c r="R9" i="22"/>
  <c r="P9" i="22"/>
  <c r="N9" i="22"/>
  <c r="G9" i="22"/>
  <c r="E9" i="22"/>
  <c r="C9" i="22"/>
  <c r="T8" i="22"/>
  <c r="R8" i="22"/>
  <c r="P8" i="22"/>
  <c r="N8" i="22"/>
  <c r="G8" i="22"/>
  <c r="E8" i="22"/>
  <c r="C8" i="22"/>
  <c r="K38" i="13"/>
  <c r="F38" i="13"/>
  <c r="K37" i="13"/>
  <c r="F37" i="13"/>
  <c r="K36" i="13"/>
  <c r="F36" i="13"/>
  <c r="K35" i="13"/>
  <c r="F35" i="13"/>
  <c r="K34" i="13"/>
  <c r="F34" i="13"/>
  <c r="K33" i="13"/>
  <c r="F33" i="13"/>
  <c r="K32" i="13"/>
  <c r="F32" i="13"/>
  <c r="K31" i="13"/>
  <c r="F31" i="13"/>
  <c r="K30" i="13"/>
  <c r="F30" i="13"/>
  <c r="K29" i="13"/>
  <c r="F29" i="13"/>
  <c r="K28" i="13"/>
  <c r="F28" i="13"/>
  <c r="K27" i="13"/>
  <c r="F27" i="13"/>
  <c r="K26" i="13"/>
  <c r="F26" i="13"/>
  <c r="K25" i="13"/>
  <c r="F25" i="13"/>
  <c r="K24" i="13"/>
  <c r="F24" i="13"/>
  <c r="K23" i="13"/>
  <c r="F23" i="13"/>
  <c r="K22" i="13"/>
  <c r="F22" i="13"/>
  <c r="K21" i="13"/>
  <c r="F21" i="13"/>
  <c r="K20" i="13"/>
  <c r="F20" i="13"/>
  <c r="K19" i="13"/>
  <c r="F19" i="13"/>
  <c r="K18" i="13"/>
  <c r="F18" i="13"/>
  <c r="K17" i="13"/>
  <c r="F17" i="13"/>
  <c r="K16" i="13"/>
  <c r="F16" i="13"/>
  <c r="K15" i="13"/>
  <c r="F15" i="13"/>
  <c r="K14" i="13"/>
  <c r="F14" i="13"/>
  <c r="K13" i="13"/>
  <c r="F13" i="13"/>
  <c r="K12" i="13"/>
  <c r="F12" i="13"/>
  <c r="K11" i="13"/>
  <c r="F11" i="13"/>
  <c r="K10" i="13"/>
  <c r="F10" i="13"/>
  <c r="K9" i="13"/>
  <c r="F9" i="13"/>
  <c r="K8" i="13"/>
  <c r="F8" i="13"/>
  <c r="K7" i="13"/>
  <c r="F7" i="13"/>
  <c r="F37" i="11"/>
  <c r="C37" i="11"/>
  <c r="F36" i="11"/>
  <c r="C36" i="11"/>
  <c r="F35" i="11"/>
  <c r="C35" i="11"/>
  <c r="F34" i="11"/>
  <c r="C34" i="11"/>
  <c r="F33" i="11"/>
  <c r="C33" i="11"/>
  <c r="F32" i="11"/>
  <c r="C32" i="11"/>
  <c r="F31" i="11"/>
  <c r="C31" i="11"/>
  <c r="F30" i="11"/>
  <c r="C30" i="11"/>
  <c r="F29" i="11"/>
  <c r="C29" i="11"/>
  <c r="F28" i="11"/>
  <c r="C28" i="11"/>
  <c r="F27" i="11"/>
  <c r="C27" i="11"/>
  <c r="F26" i="11"/>
  <c r="C26" i="11"/>
  <c r="F25" i="11"/>
  <c r="C25" i="11"/>
  <c r="F24" i="11"/>
  <c r="C24" i="11"/>
  <c r="F23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K38" i="9"/>
  <c r="F38" i="9"/>
  <c r="K37" i="9"/>
  <c r="F37" i="9"/>
  <c r="K36" i="9"/>
  <c r="F36" i="9"/>
  <c r="K35" i="9"/>
  <c r="F35" i="9"/>
  <c r="K34" i="9"/>
  <c r="F34" i="9"/>
  <c r="K33" i="9"/>
  <c r="F33" i="9"/>
  <c r="K32" i="9"/>
  <c r="F32" i="9"/>
  <c r="K31" i="9"/>
  <c r="F31" i="9"/>
  <c r="K30" i="9"/>
  <c r="F30" i="9"/>
  <c r="K29" i="9"/>
  <c r="F29" i="9"/>
  <c r="K28" i="9"/>
  <c r="F28" i="9"/>
  <c r="K27" i="9"/>
  <c r="F27" i="9"/>
  <c r="K26" i="9"/>
  <c r="F26" i="9"/>
  <c r="K25" i="9"/>
  <c r="F25" i="9"/>
  <c r="K24" i="9"/>
  <c r="F24" i="9"/>
  <c r="K23" i="9"/>
  <c r="F23" i="9"/>
  <c r="K22" i="9"/>
  <c r="F22" i="9"/>
  <c r="K21" i="9"/>
  <c r="F21" i="9"/>
  <c r="K20" i="9"/>
  <c r="F20" i="9"/>
  <c r="K19" i="9"/>
  <c r="F19" i="9"/>
  <c r="K18" i="9"/>
  <c r="F18" i="9"/>
  <c r="K17" i="9"/>
  <c r="F17" i="9"/>
  <c r="K16" i="9"/>
  <c r="F16" i="9"/>
  <c r="K15" i="9"/>
  <c r="F15" i="9"/>
  <c r="K14" i="9"/>
  <c r="F14" i="9"/>
  <c r="K13" i="9"/>
  <c r="F13" i="9"/>
  <c r="K12" i="9"/>
  <c r="F12" i="9"/>
  <c r="K11" i="9"/>
  <c r="F11" i="9"/>
  <c r="K10" i="9"/>
  <c r="F10" i="9"/>
  <c r="K9" i="9"/>
  <c r="F9" i="9"/>
  <c r="K8" i="9"/>
  <c r="F8" i="9"/>
  <c r="K7" i="9"/>
  <c r="F7" i="9"/>
  <c r="F37" i="7"/>
  <c r="C37" i="7"/>
  <c r="F36" i="7"/>
  <c r="C36" i="7"/>
  <c r="F35" i="7"/>
  <c r="C35" i="7"/>
  <c r="F34" i="7"/>
  <c r="C34" i="7"/>
  <c r="F33" i="7"/>
  <c r="C33" i="7"/>
  <c r="F32" i="7"/>
  <c r="C32" i="7"/>
  <c r="F31" i="7"/>
  <c r="C31" i="7"/>
  <c r="F30" i="7"/>
  <c r="C30" i="7"/>
  <c r="F29" i="7"/>
  <c r="C29" i="7"/>
  <c r="F28" i="7"/>
  <c r="C28" i="7"/>
  <c r="F27" i="7"/>
  <c r="C27" i="7"/>
  <c r="F26" i="7"/>
  <c r="C26" i="7"/>
  <c r="F25" i="7"/>
  <c r="C25" i="7"/>
  <c r="F24" i="7"/>
  <c r="C24" i="7"/>
  <c r="F23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D45" i="6"/>
  <c r="I44" i="6"/>
  <c r="H44" i="6"/>
  <c r="G44" i="6"/>
  <c r="F44" i="6"/>
  <c r="E44" i="6"/>
  <c r="D44" i="6"/>
  <c r="K43" i="6"/>
  <c r="I42" i="6"/>
  <c r="H42" i="6"/>
  <c r="G42" i="6"/>
  <c r="E42" i="6"/>
  <c r="D42" i="6"/>
  <c r="C42" i="6"/>
  <c r="B42" i="6"/>
  <c r="Z20" i="1" l="1"/>
  <c r="F47" i="4" l="1"/>
  <c r="E47" i="4"/>
  <c r="C47" i="4"/>
  <c r="F46" i="4"/>
  <c r="E46" i="4"/>
  <c r="C46" i="4"/>
  <c r="F45" i="4"/>
  <c r="E45" i="4"/>
  <c r="C45" i="4"/>
  <c r="F44" i="4"/>
  <c r="E44" i="4"/>
  <c r="C44" i="4"/>
  <c r="B47" i="4"/>
  <c r="B46" i="4"/>
  <c r="B45" i="4"/>
  <c r="B44" i="4"/>
  <c r="F35" i="4"/>
  <c r="E35" i="4"/>
  <c r="C35" i="4"/>
  <c r="B35" i="4"/>
  <c r="F34" i="4"/>
  <c r="E34" i="4"/>
  <c r="C34" i="4"/>
  <c r="B34" i="4"/>
  <c r="F32" i="4"/>
  <c r="E32" i="4"/>
  <c r="C32" i="4"/>
  <c r="B32" i="4"/>
  <c r="F31" i="4"/>
  <c r="E31" i="4"/>
  <c r="C31" i="4"/>
  <c r="B31" i="4"/>
  <c r="F29" i="4"/>
  <c r="E29" i="4"/>
  <c r="C29" i="4"/>
  <c r="B29" i="4"/>
  <c r="F28" i="4"/>
  <c r="E28" i="4"/>
  <c r="C28" i="4"/>
  <c r="B28" i="4"/>
  <c r="F27" i="4"/>
  <c r="E27" i="4"/>
  <c r="C27" i="4"/>
  <c r="B27" i="4"/>
  <c r="F25" i="4"/>
  <c r="E25" i="4"/>
  <c r="C25" i="4"/>
  <c r="B25" i="4"/>
  <c r="F24" i="4"/>
  <c r="E24" i="4"/>
  <c r="C24" i="4"/>
  <c r="B24" i="4"/>
  <c r="F23" i="4"/>
  <c r="E23" i="4"/>
  <c r="C23" i="4"/>
  <c r="B23" i="4"/>
  <c r="F22" i="4"/>
  <c r="E22" i="4"/>
  <c r="C22" i="4"/>
  <c r="B22" i="4" l="1"/>
  <c r="B37" i="4"/>
  <c r="C37" i="4"/>
  <c r="E37" i="4"/>
  <c r="F37" i="4"/>
  <c r="B39" i="4" l="1"/>
  <c r="C39" i="4"/>
  <c r="F39" i="4"/>
  <c r="E39" i="4"/>
  <c r="K14" i="1" l="1"/>
  <c r="K15" i="1"/>
  <c r="K16" i="1"/>
  <c r="K17" i="1"/>
  <c r="K18" i="1"/>
  <c r="K19" i="1"/>
  <c r="K20" i="1"/>
  <c r="K21" i="1"/>
  <c r="K22" i="1"/>
  <c r="K23" i="1"/>
  <c r="K25" i="1"/>
  <c r="K26" i="1"/>
  <c r="K27" i="1"/>
  <c r="K28" i="1"/>
  <c r="K29" i="1"/>
  <c r="K30" i="1"/>
  <c r="K31" i="1"/>
  <c r="K32" i="1"/>
  <c r="K9" i="1"/>
  <c r="K10" i="1"/>
  <c r="K11" i="1"/>
  <c r="K12" i="1"/>
  <c r="K8" i="1"/>
  <c r="I14" i="1"/>
  <c r="I15" i="1"/>
  <c r="I16" i="1"/>
  <c r="I17" i="1"/>
  <c r="I18" i="1"/>
  <c r="I19" i="1"/>
  <c r="I20" i="1"/>
  <c r="I21" i="1"/>
  <c r="I22" i="1"/>
  <c r="I23" i="1"/>
  <c r="I25" i="1"/>
  <c r="I26" i="1"/>
  <c r="I27" i="1"/>
  <c r="I28" i="1"/>
  <c r="I29" i="1"/>
  <c r="I30" i="1"/>
  <c r="I31" i="1"/>
  <c r="I32" i="1"/>
  <c r="I9" i="1"/>
  <c r="I10" i="1"/>
  <c r="I11" i="1"/>
  <c r="I12" i="1"/>
  <c r="I8" i="1"/>
  <c r="F9" i="1" l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5" i="1"/>
  <c r="F26" i="1"/>
  <c r="F27" i="1"/>
  <c r="F28" i="1"/>
  <c r="F29" i="1"/>
  <c r="F30" i="1"/>
  <c r="F31" i="1"/>
  <c r="F32" i="1"/>
  <c r="F8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2" i="1"/>
  <c r="C9" i="1"/>
  <c r="C10" i="1"/>
  <c r="C11" i="1"/>
  <c r="C12" i="1"/>
  <c r="C8" i="1"/>
  <c r="C30" i="5" l="1"/>
  <c r="I30" i="5"/>
  <c r="G30" i="5"/>
  <c r="E30" i="5"/>
  <c r="C8" i="5" l="1"/>
  <c r="E8" i="5"/>
  <c r="G8" i="5"/>
  <c r="I8" i="5"/>
  <c r="E36" i="1"/>
  <c r="I29" i="5"/>
  <c r="G29" i="5"/>
  <c r="E29" i="5"/>
  <c r="C29" i="5"/>
  <c r="C19" i="5"/>
  <c r="I28" i="5"/>
  <c r="G28" i="5"/>
  <c r="E28" i="5"/>
  <c r="C28" i="5"/>
  <c r="I27" i="5"/>
  <c r="G27" i="5"/>
  <c r="E27" i="5"/>
  <c r="C27" i="5"/>
  <c r="I26" i="5"/>
  <c r="G26" i="5"/>
  <c r="E26" i="5"/>
  <c r="C26" i="5"/>
  <c r="I25" i="5"/>
  <c r="G25" i="5"/>
  <c r="E25" i="5"/>
  <c r="C25" i="5"/>
  <c r="I24" i="5"/>
  <c r="G24" i="5"/>
  <c r="E24" i="5"/>
  <c r="C24" i="5"/>
  <c r="I23" i="5"/>
  <c r="G23" i="5"/>
  <c r="E23" i="5"/>
  <c r="C23" i="5"/>
  <c r="I22" i="5"/>
  <c r="G22" i="5"/>
  <c r="E22" i="5"/>
  <c r="C22" i="5"/>
  <c r="I21" i="5"/>
  <c r="G21" i="5"/>
  <c r="E21" i="5"/>
  <c r="C21" i="5"/>
  <c r="I20" i="5"/>
  <c r="G20" i="5"/>
  <c r="E20" i="5"/>
  <c r="C20" i="5"/>
  <c r="I19" i="5"/>
  <c r="G19" i="5"/>
  <c r="E19" i="5"/>
  <c r="I18" i="5"/>
  <c r="G18" i="5"/>
  <c r="E18" i="5"/>
  <c r="C18" i="5"/>
  <c r="I17" i="5"/>
  <c r="G17" i="5"/>
  <c r="E17" i="5"/>
  <c r="C17" i="5"/>
  <c r="I16" i="5"/>
  <c r="G16" i="5"/>
  <c r="E16" i="5"/>
  <c r="C16" i="5"/>
  <c r="I15" i="5"/>
  <c r="G15" i="5"/>
  <c r="E15" i="5"/>
  <c r="C15" i="5"/>
  <c r="I14" i="5"/>
  <c r="G14" i="5"/>
  <c r="E14" i="5"/>
  <c r="C14" i="5"/>
  <c r="I13" i="5"/>
  <c r="G13" i="5"/>
  <c r="E13" i="5"/>
  <c r="C13" i="5"/>
  <c r="I12" i="5"/>
  <c r="G12" i="5"/>
  <c r="E12" i="5"/>
  <c r="C12" i="5"/>
  <c r="I11" i="5"/>
  <c r="G11" i="5"/>
  <c r="E11" i="5"/>
  <c r="C11" i="5"/>
  <c r="I10" i="5"/>
  <c r="G10" i="5"/>
  <c r="E10" i="5"/>
  <c r="C10" i="5"/>
  <c r="I9" i="5"/>
  <c r="G9" i="5"/>
  <c r="E9" i="5"/>
  <c r="C9" i="5"/>
  <c r="Y20" i="1"/>
</calcChain>
</file>

<file path=xl/sharedStrings.xml><?xml version="1.0" encoding="utf-8"?>
<sst xmlns="http://schemas.openxmlformats.org/spreadsheetml/2006/main" count="1759" uniqueCount="657">
  <si>
    <t>Table p.a</t>
  </si>
  <si>
    <t>Incidence (A)</t>
  </si>
  <si>
    <t>December 31 Point Prevalence</t>
  </si>
  <si>
    <t>Kidney transplants</t>
  </si>
  <si>
    <t>Waiting List</t>
  </si>
  <si>
    <t>Adj.</t>
  </si>
  <si>
    <t>Deceased</t>
  </si>
  <si>
    <t>Living</t>
  </si>
  <si>
    <t>ESRD</t>
  </si>
  <si>
    <t>Count</t>
  </si>
  <si>
    <t>%</t>
  </si>
  <si>
    <t>Rate (B)</t>
  </si>
  <si>
    <t xml:space="preserve">Dialysis (C) </t>
  </si>
  <si>
    <t xml:space="preserve">Tx (C) </t>
  </si>
  <si>
    <t>donor</t>
  </si>
  <si>
    <t>deaths</t>
  </si>
  <si>
    <t>Median time on list (yrs)</t>
  </si>
  <si>
    <t>(billions of dollars)</t>
  </si>
  <si>
    <t>0-19</t>
  </si>
  <si>
    <t>Age</t>
  </si>
  <si>
    <t>0-17</t>
  </si>
  <si>
    <t>SAF paid claims (Part A &amp; B)</t>
  </si>
  <si>
    <t>20-44</t>
  </si>
  <si>
    <t>18-34</t>
  </si>
  <si>
    <t>2% incurred but not reported</t>
  </si>
  <si>
    <t>45-64</t>
  </si>
  <si>
    <t>35-49</t>
  </si>
  <si>
    <t>HMO-Medicare risk</t>
  </si>
  <si>
    <t>65-74</t>
  </si>
  <si>
    <t>50-64</t>
  </si>
  <si>
    <t>Organ acquisition</t>
  </si>
  <si>
    <t>75+</t>
  </si>
  <si>
    <t>65+</t>
  </si>
  <si>
    <t>Total Medicare costs</t>
  </si>
  <si>
    <t>Unknown</t>
  </si>
  <si>
    <t>Gender</t>
  </si>
  <si>
    <t>Male</t>
  </si>
  <si>
    <t>White</t>
  </si>
  <si>
    <t>Female</t>
  </si>
  <si>
    <t>African American</t>
  </si>
  <si>
    <t>Race</t>
  </si>
  <si>
    <t>EGHP (MSP)</t>
  </si>
  <si>
    <t>Native American</t>
  </si>
  <si>
    <t>Patient obligations</t>
  </si>
  <si>
    <t>Asian/Pacific Islander</t>
  </si>
  <si>
    <t>Non-Medicare patients</t>
  </si>
  <si>
    <t>Total non-Medicare costs</t>
  </si>
  <si>
    <t>Hispanic</t>
  </si>
  <si>
    <t>Total ESRD costs (billions)</t>
  </si>
  <si>
    <t>Non-Hispanic</t>
  </si>
  <si>
    <t>Ethnicity</t>
  </si>
  <si>
    <t>Change in Medicare spending</t>
  </si>
  <si>
    <t>Diabetes</t>
  </si>
  <si>
    <t>Total</t>
  </si>
  <si>
    <t>Unknown gender</t>
  </si>
  <si>
    <t>Hypertension</t>
  </si>
  <si>
    <t>Per patient year</t>
  </si>
  <si>
    <t>Glomerulonephritis</t>
  </si>
  <si>
    <t xml:space="preserve">Adjusted for inflation </t>
  </si>
  <si>
    <t>-2.3%   to   -3.8%</t>
  </si>
  <si>
    <t>Cystic kidney disease</t>
  </si>
  <si>
    <t>Urologic disease</t>
  </si>
  <si>
    <t>Other known cause</t>
  </si>
  <si>
    <t>Hemodialysis</t>
  </si>
  <si>
    <t>Unknown cause</t>
  </si>
  <si>
    <t>Peritoneal dialysis</t>
  </si>
  <si>
    <t>Missing cause</t>
  </si>
  <si>
    <t>Transplant</t>
  </si>
  <si>
    <t>Blood Type</t>
  </si>
  <si>
    <t>A</t>
  </si>
  <si>
    <t>B</t>
  </si>
  <si>
    <t>All</t>
  </si>
  <si>
    <t>AB</t>
  </si>
  <si>
    <t>Unadjusted rate (E)</t>
  </si>
  <si>
    <t>Total transplants (H)</t>
  </si>
  <si>
    <t>O</t>
  </si>
  <si>
    <t>1-9</t>
  </si>
  <si>
    <t>10-79</t>
  </si>
  <si>
    <t>80+</t>
  </si>
  <si>
    <t>Primary cause of disease</t>
  </si>
  <si>
    <t>Panel-reactive antibody</t>
  </si>
  <si>
    <t>Figure p.2</t>
  </si>
  <si>
    <t>Counts of new &amp; returning dialysis patients</t>
  </si>
  <si>
    <t>Patients returning</t>
  </si>
  <si>
    <t>Patients restarting</t>
  </si>
  <si>
    <t>Total patients starting</t>
  </si>
  <si>
    <t>New patients</t>
  </si>
  <si>
    <t>% change</t>
  </si>
  <si>
    <t>from transplant</t>
  </si>
  <si>
    <t>dialysis</t>
  </si>
  <si>
    <t>or restarting dialysis</t>
  </si>
  <si>
    <t>Figure p.3</t>
  </si>
  <si>
    <t>Patient counts, by modality</t>
  </si>
  <si>
    <t>Prevalent</t>
  </si>
  <si>
    <t>Incident</t>
  </si>
  <si>
    <t>transplant</t>
  </si>
  <si>
    <t xml:space="preserve"> </t>
  </si>
  <si>
    <t>Figure p.1</t>
  </si>
  <si>
    <t>Costs (billions)</t>
  </si>
  <si>
    <t>Populations</t>
  </si>
  <si>
    <t>within year</t>
  </si>
  <si>
    <t>populations</t>
  </si>
  <si>
    <t>ALL</t>
  </si>
  <si>
    <t>ALL DM</t>
  </si>
  <si>
    <t>ALL CHF</t>
  </si>
  <si>
    <t>ALL CKD</t>
  </si>
  <si>
    <t>ALL ESRD</t>
  </si>
  <si>
    <t>DM/CHF</t>
  </si>
  <si>
    <t>DM/CKD</t>
  </si>
  <si>
    <t>CHF/CKD</t>
  </si>
  <si>
    <t>DM/ESRD</t>
  </si>
  <si>
    <t>CHF/ESRD</t>
  </si>
  <si>
    <t>DM/CHF/CKD</t>
  </si>
  <si>
    <t>DM/CHF/ESRD</t>
  </si>
  <si>
    <t>exclusive categories</t>
  </si>
  <si>
    <t>DM only</t>
  </si>
  <si>
    <t>CHF only</t>
  </si>
  <si>
    <t>CKD only</t>
  </si>
  <si>
    <t>ESRD only</t>
  </si>
  <si>
    <t>DM/CHF only</t>
  </si>
  <si>
    <t>DM/CKD only</t>
  </si>
  <si>
    <t>DM/ESRD only</t>
  </si>
  <si>
    <t>CHF/CKD only</t>
  </si>
  <si>
    <t>CHF/ESRD only</t>
  </si>
  <si>
    <t>none</t>
  </si>
  <si>
    <t>p.1</t>
  </si>
  <si>
    <t>dm %</t>
  </si>
  <si>
    <t>CHF %</t>
  </si>
  <si>
    <t>CKD %</t>
  </si>
  <si>
    <t>ESRD %</t>
  </si>
  <si>
    <t>Mean</t>
  </si>
  <si>
    <t>Standard deviation</t>
  </si>
  <si>
    <t xml:space="preserve">  </t>
  </si>
  <si>
    <t xml:space="preserve">                            </t>
  </si>
  <si>
    <t>Black/African American</t>
  </si>
  <si>
    <t>Medicare spending per patient year, 2010</t>
  </si>
  <si>
    <t>Medicare &amp; non-Medicare spending</t>
  </si>
  <si>
    <t>Other</t>
  </si>
  <si>
    <t>*</t>
  </si>
  <si>
    <t>Distribution of general (fee-for-service) Medicare patients &amp; costs for CKD, CHF, diabetes, &amp; ESRD, 2001 &amp; 2011</t>
  </si>
  <si>
    <t>New listings in 2011</t>
  </si>
  <si>
    <t>N (as of 12/31/2011)</t>
  </si>
  <si>
    <t>Summary statistics on reported ESRD therapy in the United States, 
by age, race, ethnicity, gender, &amp; primary diagnosis, 2011</t>
  </si>
  <si>
    <t>Medicare spending for ESRD in 2011</t>
  </si>
  <si>
    <t>Non-Medicare spending for ESRD, 2011</t>
  </si>
  <si>
    <t>from 2010 to 2011</t>
  </si>
  <si>
    <t>.</t>
  </si>
  <si>
    <t xml:space="preserve">        *</t>
  </si>
  <si>
    <t>Medicare 2001</t>
  </si>
  <si>
    <t>populations (2001)</t>
  </si>
  <si>
    <t>costs (2001)</t>
  </si>
  <si>
    <t>populations (2011)</t>
  </si>
  <si>
    <t>costs (2011)</t>
  </si>
  <si>
    <t>Medicare 2011</t>
  </si>
  <si>
    <t>-2.8%   to   -3.4%</t>
  </si>
  <si>
    <t>Figure 1.1</t>
  </si>
  <si>
    <t>Incident and prevalent patient counts (USRDS), by modality</t>
  </si>
  <si>
    <t>HD</t>
  </si>
  <si>
    <t>PD</t>
  </si>
  <si>
    <t>Dialysis</t>
  </si>
  <si>
    <t>Tx</t>
  </si>
  <si>
    <t>USRDS</t>
  </si>
  <si>
    <t>OPTN</t>
  </si>
  <si>
    <t>TX</t>
  </si>
  <si>
    <t>Tx wait-list</t>
  </si>
  <si>
    <t>1980 to 2011</t>
  </si>
  <si>
    <t>c+d+f</t>
  </si>
  <si>
    <t>e+f</t>
  </si>
  <si>
    <t>Figure 1.2</t>
  </si>
  <si>
    <t>Adjusted incident rates of ESRD &amp; annual percent change</t>
  </si>
  <si>
    <t>Rate</t>
  </si>
  <si>
    <t>Hispanic included in adjustment</t>
  </si>
  <si>
    <t>Figure 1.3</t>
  </si>
  <si>
    <t>Geographic variations in adjusted incident rates of ESRD (per million population), 2011, by HSA</t>
  </si>
  <si>
    <t>Map totals</t>
  </si>
  <si>
    <t>Overall value for all patients</t>
  </si>
  <si>
    <t>Total patients</t>
  </si>
  <si>
    <t>Overall value for patients mapped</t>
  </si>
  <si>
    <t>Missing HSA/state: patients dropped</t>
  </si>
  <si>
    <t>Figure 1.5</t>
  </si>
  <si>
    <t>Incident counts &amp; adjusted rates of ESRD, by race</t>
  </si>
  <si>
    <t>Counts</t>
  </si>
  <si>
    <t>Rates</t>
  </si>
  <si>
    <t>Blk/Af Am</t>
  </si>
  <si>
    <t>N Am</t>
  </si>
  <si>
    <t>Asian</t>
  </si>
  <si>
    <t>total</t>
  </si>
  <si>
    <t xml:space="preserve">White </t>
  </si>
  <si>
    <t>Figure 1.8</t>
  </si>
  <si>
    <t>Adjusted incident rates of ESRD due to diabetes, by age, race, &amp; ethnicity</t>
  </si>
  <si>
    <t>Black</t>
  </si>
  <si>
    <t>20-29</t>
  </si>
  <si>
    <t>30-39</t>
  </si>
  <si>
    <t>40-49</t>
  </si>
  <si>
    <t>50-59</t>
  </si>
  <si>
    <t>60-69</t>
  </si>
  <si>
    <t>70+</t>
  </si>
  <si>
    <t>Figure 1.10</t>
  </si>
  <si>
    <t>Adjusted prevalent rates of ESRD &amp; annual percent change</t>
  </si>
  <si>
    <t>Figure 1.11</t>
  </si>
  <si>
    <t xml:space="preserve">Geographic variations in adjusted prevalent rates of ESRD per million population, 2011, by HSA </t>
  </si>
  <si>
    <t>Figure 1.13</t>
  </si>
  <si>
    <t>Prevalent counts &amp; adjusted rates of ESRD, by race</t>
  </si>
  <si>
    <t xml:space="preserve">total </t>
  </si>
  <si>
    <t>Figure 1.22</t>
  </si>
  <si>
    <t>Access use at first outpatient hemodialysis, by pre-ESRD nephrology care, 2011</t>
  </si>
  <si>
    <t xml:space="preserve">Catheter with </t>
  </si>
  <si>
    <t>AVF</t>
  </si>
  <si>
    <t>AV graft</t>
  </si>
  <si>
    <t>maturing fistula</t>
  </si>
  <si>
    <t>maturing graft</t>
  </si>
  <si>
    <t>Catheter Only</t>
  </si>
  <si>
    <t>No nephrologist</t>
  </si>
  <si>
    <t>Nephrologist 0-12 mos</t>
  </si>
  <si>
    <t>Nephrologist &gt;12 mos</t>
  </si>
  <si>
    <t>Any nephrologist</t>
  </si>
  <si>
    <t>N's</t>
  </si>
  <si>
    <t>No Nephrologist</t>
  </si>
  <si>
    <t>Figure 1.23</t>
  </si>
  <si>
    <t>Mean hemoglobin at initiation, by pre-ESRD ESA treatment</t>
  </si>
  <si>
    <t>ESA</t>
  </si>
  <si>
    <t>No ESA</t>
  </si>
  <si>
    <t>% on ESA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</si>
  <si>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</si>
  <si>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</si>
  <si>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</si>
  <si>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</si>
  <si>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</si>
  <si>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</si>
  <si>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</si>
  <si>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</si>
  <si>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</si>
  <si>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</si>
  <si>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</si>
  <si>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</si>
  <si>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June</t>
  </si>
  <si>
    <t>Figure 7.26</t>
  </si>
  <si>
    <t>Cumulative percent of receiving the CMS Kidney Disease Education System benefit, 2010-2011</t>
  </si>
  <si>
    <t>Month</t>
  </si>
  <si>
    <t>CKD Stage 4+</t>
  </si>
  <si>
    <t>Pre-ESRD (back-casted, 67+)</t>
  </si>
  <si>
    <t>Figures 2.2-3</t>
  </si>
  <si>
    <t>2.2 Patient distribution, by mean monthly hemoglobin, g/dl: hemodialysis patients</t>
  </si>
  <si>
    <t>2.3 Mean monthly hemoglobin &amp; mean EPO dose per week: hemodialysis patients</t>
  </si>
  <si>
    <t># in cohort</t>
  </si>
  <si>
    <r>
      <t xml:space="preserve">Hgb </t>
    </r>
    <r>
      <rPr>
        <sz val="9"/>
        <rFont val="Arial"/>
        <family val="2"/>
      </rPr>
      <t>≤</t>
    </r>
    <r>
      <rPr>
        <sz val="9"/>
        <rFont val="Trebuchet MS"/>
        <family val="2"/>
      </rPr>
      <t>9</t>
    </r>
  </si>
  <si>
    <t>Hgb 9&lt;=10</t>
  </si>
  <si>
    <t>Hgb 10&lt;=11</t>
  </si>
  <si>
    <t>Hgb 11&lt;=12</t>
  </si>
  <si>
    <t>Hgb &gt;12</t>
  </si>
  <si>
    <t>EPO dose</t>
  </si>
  <si>
    <t>HB</t>
  </si>
  <si>
    <t>2005</t>
  </si>
  <si>
    <t>2006</t>
  </si>
  <si>
    <t>2007</t>
  </si>
  <si>
    <t>2008</t>
  </si>
  <si>
    <t>2009</t>
  </si>
  <si>
    <t>2010</t>
  </si>
  <si>
    <t>2011</t>
  </si>
  <si>
    <t>Figure 2.4</t>
  </si>
  <si>
    <t>Mean monthly hemoglobin in hemodialysis patients after initiation, by year</t>
  </si>
  <si>
    <t>Months</t>
  </si>
  <si>
    <t>after initiation</t>
  </si>
  <si>
    <t>Figure 2.5</t>
  </si>
  <si>
    <t>Mean EPO dose per week after hemodialysis initiation, by year</t>
  </si>
  <si>
    <t>2002</t>
  </si>
  <si>
    <t>Figure 2.6</t>
  </si>
  <si>
    <t>Months with IV iron in the first six months of hemodialysis (EPO-treated patients)</t>
  </si>
  <si>
    <t>5</t>
  </si>
  <si>
    <t>Figure 2.7</t>
  </si>
  <si>
    <t>Hemodialysis patients receiving transfusions, by race</t>
  </si>
  <si>
    <t>Oth/Unk</t>
  </si>
  <si>
    <t>Figure 3.1</t>
  </si>
  <si>
    <t>Change in adjusted all-cause &amp; cause-specific hospitalization rates, by modality</t>
  </si>
  <si>
    <t>All ESRD</t>
  </si>
  <si>
    <t>All-cause</t>
  </si>
  <si>
    <t>CV</t>
  </si>
  <si>
    <t>Infection</t>
  </si>
  <si>
    <t>Vascular access</t>
  </si>
  <si>
    <t>rate</t>
  </si>
  <si>
    <t>%chg</t>
  </si>
  <si>
    <t>% chg</t>
  </si>
  <si>
    <t>2004</t>
  </si>
  <si>
    <t>CVD</t>
  </si>
  <si>
    <t>VA</t>
  </si>
  <si>
    <t>1993</t>
  </si>
  <si>
    <r>
      <t xml:space="preserve">Dialysis access </t>
    </r>
    <r>
      <rPr>
        <b/>
        <sz val="9"/>
        <rFont val="Trebuchet MS"/>
        <family val="2"/>
      </rPr>
      <t>(change since 1999)</t>
    </r>
  </si>
  <si>
    <t>Dialysis access</t>
  </si>
  <si>
    <t>Figure 3.2</t>
  </si>
  <si>
    <t>Adjusted all-cause hospital admission rates &amp; days, by modality</t>
  </si>
  <si>
    <t>Admits/ pt year</t>
  </si>
  <si>
    <t>Days/pt year</t>
  </si>
  <si>
    <t>All dialysis</t>
  </si>
  <si>
    <t>Figure 3.3</t>
  </si>
  <si>
    <r>
      <t xml:space="preserve">Adjusted </t>
    </r>
    <r>
      <rPr>
        <b/>
        <sz val="9"/>
        <rFont val="Trebuchet MS"/>
        <family val="2"/>
      </rPr>
      <t>infectious and cardiovascular hospital days</t>
    </r>
    <r>
      <rPr>
        <sz val="9"/>
        <rFont val="Trebuchet MS"/>
        <family val="2"/>
      </rPr>
      <t>, by modality</t>
    </r>
  </si>
  <si>
    <t xml:space="preserve">Cardiovascular </t>
  </si>
  <si>
    <t>Figure 3.4</t>
  </si>
  <si>
    <t>Adjusted rates of hospital admissions, by modality &amp; diagnosis code type: infection</t>
  </si>
  <si>
    <t>admissions per 1,000 patient years</t>
  </si>
  <si>
    <t>Definition of groups by diagnosis code type:</t>
  </si>
  <si>
    <t>1) hospitalization with infection: uses principal &amp; secondary inpatient diagnosis codes during hospital day</t>
  </si>
  <si>
    <t>2) hospitalization for infection: uses principal diagnosis codes only</t>
  </si>
  <si>
    <t xml:space="preserve">With infection HD </t>
  </si>
  <si>
    <t>For infection HD</t>
  </si>
  <si>
    <t>With infection PD</t>
  </si>
  <si>
    <t>For infection PD</t>
  </si>
  <si>
    <t>With infection</t>
  </si>
  <si>
    <t>For infection</t>
  </si>
  <si>
    <t>Figure 3.5</t>
  </si>
  <si>
    <t>Adjusted rates of hospital admissions, by modality &amp; diagnosis code type: bacteremia/sepsis</t>
  </si>
  <si>
    <t>1) hospitalization with  bacteremia/sepsis: uses principal &amp; secondary inpatient diagnosis codes during hospital day</t>
  </si>
  <si>
    <t>2) hospitalization for bacteremia/sepsis: uses principal diagnosis codes only</t>
  </si>
  <si>
    <t>With bacteremia/sepsis HD</t>
  </si>
  <si>
    <t>For bacteremia/sepsis HD</t>
  </si>
  <si>
    <t>With bacteremia/sepsis PD</t>
  </si>
  <si>
    <t>For bacteremia/sepsis PD</t>
  </si>
  <si>
    <t>With bacteremia/sepsis</t>
  </si>
  <si>
    <t>For bacteremia/sepsis</t>
  </si>
  <si>
    <t>Figure 3.6</t>
  </si>
  <si>
    <t>Adjusted rates of hospital admissions, by modality &amp; diagnosis code type: dialysis-related infection</t>
  </si>
  <si>
    <t>1) hospitalization with dialysis-related infection: uses principal &amp; secondary inpatient diagnosis codes during hospital day</t>
  </si>
  <si>
    <t>2) hospitalization for dialysis-related infection: uses principal diagnosis codes only</t>
  </si>
  <si>
    <t>With VA infection HD</t>
  </si>
  <si>
    <t>For VA infection HD</t>
  </si>
  <si>
    <t>With peritonitis PD</t>
  </si>
  <si>
    <t>For peritonitis PD</t>
  </si>
  <si>
    <t>Figure 4.1</t>
  </si>
  <si>
    <t>Causes of death in incident &amp; prevalent dialysis patients, 2009-2011</t>
  </si>
  <si>
    <t>Incident patients dying in the first 180 days</t>
  </si>
  <si>
    <t>Period Prevalent patients</t>
  </si>
  <si>
    <t>AMI</t>
  </si>
  <si>
    <t>CHF</t>
  </si>
  <si>
    <t>Arrhythmia/cardiac arrest</t>
  </si>
  <si>
    <t>Other cardiac</t>
  </si>
  <si>
    <t>CVA</t>
  </si>
  <si>
    <t xml:space="preserve">Other vascular   </t>
  </si>
  <si>
    <t>Pulmonary embolus</t>
  </si>
  <si>
    <t>Hyperkalemia</t>
  </si>
  <si>
    <t>Malignancy</t>
  </si>
  <si>
    <t>Withdrawal</t>
  </si>
  <si>
    <t>All other</t>
  </si>
  <si>
    <t>Table 4.c</t>
  </si>
  <si>
    <t>Cardiovascular disease &amp; pharmacological interventions (row percent), by diagnosis and modality, 2011</t>
  </si>
  <si>
    <t>Beta</t>
  </si>
  <si>
    <t>N</t>
  </si>
  <si>
    <t>ACEI/ARB</t>
  </si>
  <si>
    <t>Blocker</t>
  </si>
  <si>
    <t>DHP Ca CB</t>
  </si>
  <si>
    <t>NDHP Ca CB</t>
  </si>
  <si>
    <t>Digoxin</t>
  </si>
  <si>
    <t>Spironolactone</t>
  </si>
  <si>
    <t>Eplerenone</t>
  </si>
  <si>
    <t>Clopidogrel</t>
  </si>
  <si>
    <t>Warfarin</t>
  </si>
  <si>
    <t>Dabigatran</t>
  </si>
  <si>
    <t>Cilostazol</t>
  </si>
  <si>
    <t>Pentoxifylline</t>
  </si>
  <si>
    <t>Dipyridamole</t>
  </si>
  <si>
    <t>Statin</t>
  </si>
  <si>
    <t>Amiodarone</t>
  </si>
  <si>
    <t>PAD</t>
  </si>
  <si>
    <t>CVA/TIA</t>
  </si>
  <si>
    <t>AFIB</t>
  </si>
  <si>
    <t>ICD/CRT-D</t>
  </si>
  <si>
    <t>PCI</t>
  </si>
  <si>
    <t>CABG</t>
  </si>
  <si>
    <t>No cardiac event</t>
  </si>
  <si>
    <t>Figure 5.1</t>
  </si>
  <si>
    <t>Adjusted all-cause mortality rates (from day 1 &amp; day 90), by modality &amp; year of treatment</t>
  </si>
  <si>
    <t>Top graph</t>
  </si>
  <si>
    <t>Bottom graph</t>
  </si>
  <si>
    <t>All patients (from day 1)</t>
  </si>
  <si>
    <t>Hemodialysis (from day 1)</t>
  </si>
  <si>
    <t>Peritoneal dialysis (from day 1)</t>
  </si>
  <si>
    <t>Transplant (from date of Tx)</t>
  </si>
  <si>
    <t>1st yr</t>
  </si>
  <si>
    <t>2nd yr</t>
  </si>
  <si>
    <t>3rd yr</t>
  </si>
  <si>
    <t>4th yr</t>
  </si>
  <si>
    <t>5th yr</t>
  </si>
  <si>
    <t>from day 1</t>
  </si>
  <si>
    <t>from day 90</t>
  </si>
  <si>
    <t>2003</t>
  </si>
  <si>
    <t>Figure 5.4</t>
  </si>
  <si>
    <t>Adjusted all-cause mortality in prevalent hemodialysis patients, by vintage</t>
  </si>
  <si>
    <t>&lt;2 year</t>
  </si>
  <si>
    <t>2-&lt;5 years</t>
  </si>
  <si>
    <t>5+ years</t>
  </si>
  <si>
    <t>Figure 6.14</t>
  </si>
  <si>
    <t xml:space="preserve">Patients receiving intravenous antibiotics under Medicare Parts B &amp; D, pre- and post-dialysis bundle, by unit affilliation </t>
  </si>
  <si>
    <t>Percent of patients receiving vancomycin</t>
  </si>
  <si>
    <t>Fresenius</t>
  </si>
  <si>
    <t>DaVita</t>
  </si>
  <si>
    <t>DCI</t>
  </si>
  <si>
    <t>SDOs</t>
  </si>
  <si>
    <t>Ind</t>
  </si>
  <si>
    <t>Part B</t>
  </si>
  <si>
    <t>Part D</t>
  </si>
  <si>
    <t xml:space="preserve">2011 </t>
  </si>
  <si>
    <t>Percent of patients receiving other cephalosporins (not cefazolin)</t>
  </si>
  <si>
    <t>Percent of patients receiving aminoglycosides</t>
  </si>
  <si>
    <t>Percent of patients receiving daptomycin</t>
  </si>
  <si>
    <t>Percent of patients receiving other cefazolin</t>
  </si>
  <si>
    <t xml:space="preserve">Percent of patients receiving other antibiotics </t>
  </si>
  <si>
    <t>Figure 6.15</t>
  </si>
  <si>
    <t xml:space="preserve">Patients receiving oral antibiotics under Medicare Parts B &amp; D pre- and post-dialysis bundle, by unit affilliation </t>
  </si>
  <si>
    <t>Percent of patients receiving penicillins</t>
  </si>
  <si>
    <t>Percent of patients receiving quinolones</t>
  </si>
  <si>
    <t>Percent of patients receiving cephalosporins</t>
  </si>
  <si>
    <t>Percent of patients receiving macrolides</t>
  </si>
  <si>
    <t>Figure 7.1</t>
  </si>
  <si>
    <t>Trends in transplantation: unadjusted rates, wait list, &amp; total &amp; functioning transplants</t>
  </si>
  <si>
    <t>Kidney wait list</t>
  </si>
  <si>
    <t>First listings</t>
  </si>
  <si>
    <t>Patients w/prior transplant</t>
  </si>
  <si>
    <t>All listings</t>
  </si>
  <si>
    <t>Transplant counts</t>
  </si>
  <si>
    <t>Functioning transplant</t>
  </si>
  <si>
    <t>Incident rate</t>
  </si>
  <si>
    <t>Transplant rate</t>
  </si>
  <si>
    <t>Median wait time</t>
  </si>
  <si>
    <t>Deceased donor</t>
  </si>
  <si>
    <t>Living donor</t>
  </si>
  <si>
    <t>Figure 7.13</t>
  </si>
  <si>
    <t>Adjusted transplant rates, by age, gender, race, &amp; primary diagnosis: deceased donors</t>
  </si>
  <si>
    <t>HTN</t>
  </si>
  <si>
    <t>GN</t>
  </si>
  <si>
    <t>Cystic kidney</t>
  </si>
  <si>
    <t>Figure 7.15</t>
  </si>
  <si>
    <t>Adjusted transplant rates, by age, gender, race, &amp; primary diagnosis: living donors</t>
  </si>
  <si>
    <t>Af Am</t>
  </si>
  <si>
    <t>Figure 7.19</t>
  </si>
  <si>
    <t>Acute rejection within the first year post-transplant</t>
  </si>
  <si>
    <t>Acute rejection</t>
  </si>
  <si>
    <t>Biopsy Proven</t>
  </si>
  <si>
    <t>year</t>
  </si>
  <si>
    <t>Figure 7.25</t>
  </si>
  <si>
    <t>Adjusted rates of outcomes after transplant</t>
  </si>
  <si>
    <t>Return to dialysis</t>
  </si>
  <si>
    <t>or retransplant</t>
  </si>
  <si>
    <t>Death with function</t>
  </si>
  <si>
    <t>All-cause graft failure</t>
  </si>
  <si>
    <t>Table 7.a</t>
  </si>
  <si>
    <t>Top 15 medications used by part D-enrolled kidney recipients transplanted in 2008, by days supply</t>
  </si>
  <si>
    <t>Year 1 (2008 Tx)</t>
  </si>
  <si>
    <t>Year 2</t>
  </si>
  <si>
    <t>Year 3</t>
  </si>
  <si>
    <t>Medication</t>
  </si>
  <si>
    <t>Days Supply</t>
  </si>
  <si>
    <t xml:space="preserve">Metoprolol </t>
  </si>
  <si>
    <t xml:space="preserve">Sulfamethoxazole/trimethoprim </t>
  </si>
  <si>
    <t xml:space="preserve">Insulin </t>
  </si>
  <si>
    <t xml:space="preserve">Amlodipine </t>
  </si>
  <si>
    <t xml:space="preserve">Prednisone </t>
  </si>
  <si>
    <t xml:space="preserve">Valganciclovir </t>
  </si>
  <si>
    <t xml:space="preserve">Omeprazole </t>
  </si>
  <si>
    <t xml:space="preserve">Clonidine </t>
  </si>
  <si>
    <t xml:space="preserve">Simvastatin </t>
  </si>
  <si>
    <t xml:space="preserve">Furosemide </t>
  </si>
  <si>
    <t xml:space="preserve">Lisinopril </t>
  </si>
  <si>
    <t xml:space="preserve">Sevelamer </t>
  </si>
  <si>
    <t xml:space="preserve">Atorvastatin </t>
  </si>
  <si>
    <t xml:space="preserve">Cinacalcet </t>
  </si>
  <si>
    <t xml:space="preserve">Nifedipine </t>
  </si>
  <si>
    <t xml:space="preserve">Levothyroxine </t>
  </si>
  <si>
    <t xml:space="preserve">Pantoprazole </t>
  </si>
  <si>
    <t xml:space="preserve">Famotidine </t>
  </si>
  <si>
    <t xml:space="preserve">Carvedilol </t>
  </si>
  <si>
    <t>Table 7.b</t>
  </si>
  <si>
    <t>Top 15 medications used by part D-enrolled kidney recipients transplanted in 2008, by days supply &amp; cost</t>
  </si>
  <si>
    <t>Cost</t>
  </si>
  <si>
    <t xml:space="preserve">Tacrolimus </t>
  </si>
  <si>
    <t xml:space="preserve">Mycophenolate mofetil </t>
  </si>
  <si>
    <t xml:space="preserve">Esomeprazole </t>
  </si>
  <si>
    <t xml:space="preserve">Lanthanum </t>
  </si>
  <si>
    <t xml:space="preserve">Epoetin alfa </t>
  </si>
  <si>
    <t xml:space="preserve">Epoetin Alfa </t>
  </si>
  <si>
    <t xml:space="preserve">Clopidogrel </t>
  </si>
  <si>
    <t xml:space="preserve">Calcium Acetate </t>
  </si>
  <si>
    <t xml:space="preserve">Tamsulosin </t>
  </si>
  <si>
    <t xml:space="preserve">Mycophenolate </t>
  </si>
  <si>
    <t xml:space="preserve">Ganciclovir </t>
  </si>
  <si>
    <t xml:space="preserve">Darbepoetin alfa </t>
  </si>
  <si>
    <t>Metoprolol</t>
  </si>
  <si>
    <t xml:space="preserve">Lansoprazole </t>
  </si>
  <si>
    <t xml:space="preserve">Pioglitazone </t>
  </si>
  <si>
    <t>Figure 8.1</t>
  </si>
  <si>
    <t>Incident &amp; prevalent counts, by modality</t>
  </si>
  <si>
    <t>Figure 8.7</t>
  </si>
  <si>
    <t>One-year adjusted all-cause hospitalization rates in pediatric patients (from day 90), by age &amp; modality</t>
  </si>
  <si>
    <t>Modality</t>
  </si>
  <si>
    <t>0-9</t>
  </si>
  <si>
    <t>10-14</t>
  </si>
  <si>
    <t>15-19</t>
  </si>
  <si>
    <t>2001-2005</t>
  </si>
  <si>
    <t>2006-2010</t>
  </si>
  <si>
    <t>Figure 8.10</t>
  </si>
  <si>
    <t>One-year adjusted all-cause mortality rates in pediatric patients (from day one), by age &amp; modality</t>
  </si>
  <si>
    <t>Figure 9.1</t>
  </si>
  <si>
    <t>Distribution of patients based on Fried Frailty Index</t>
  </si>
  <si>
    <t>Non-frail</t>
  </si>
  <si>
    <t>Frail</t>
  </si>
  <si>
    <t>Pre-frail</t>
  </si>
  <si>
    <t>Figure 9.3</t>
  </si>
  <si>
    <t>Patients needing assistance with activities of daily living (ADL), by fraility status; (percent)</t>
  </si>
  <si>
    <t>12/213</t>
  </si>
  <si>
    <t>67/428</t>
  </si>
  <si>
    <t>56/103</t>
  </si>
  <si>
    <t>Figure 9.7</t>
  </si>
  <si>
    <t>Patient falls, by frailty status; (percent)</t>
  </si>
  <si>
    <t>36/213</t>
  </si>
  <si>
    <t>124/428</t>
  </si>
  <si>
    <t>51/103</t>
  </si>
  <si>
    <t>Figure 9.8</t>
  </si>
  <si>
    <t>Types of fall-related fractures/injuries (percent)</t>
  </si>
  <si>
    <t>Upper limb fracture</t>
  </si>
  <si>
    <t>Lower limb fracture</t>
  </si>
  <si>
    <t>Hip fracture</t>
  </si>
  <si>
    <t>Head injury</t>
  </si>
  <si>
    <t>13/24</t>
  </si>
  <si>
    <t>8/24</t>
  </si>
  <si>
    <t>2/24</t>
  </si>
  <si>
    <t>1/24</t>
  </si>
  <si>
    <t>Figure 9.10</t>
  </si>
  <si>
    <t>Association of frailty with body composition, by gender</t>
  </si>
  <si>
    <t>ICW</t>
  </si>
  <si>
    <t>Not Frail</t>
  </si>
  <si>
    <t>Percent fat mass</t>
  </si>
  <si>
    <t>Table 9.d</t>
  </si>
  <si>
    <t>Association of fraitly with anemia, bone and mineral metabolism, and serum bicarbonate level*</t>
  </si>
  <si>
    <t>Frail (n=239)</t>
  </si>
  <si>
    <t>Nonfrail (n=523)</t>
  </si>
  <si>
    <t>p-value</t>
  </si>
  <si>
    <t>Hemoglobin, g/dL</t>
  </si>
  <si>
    <t>11.6 ± 2.8</t>
  </si>
  <si>
    <t>11.8 ± 2.5</t>
  </si>
  <si>
    <t xml:space="preserve">Phosphorus, </t>
  </si>
  <si>
    <t>5.3 ± 1.6</t>
  </si>
  <si>
    <t>5.6  ± 1.8</t>
  </si>
  <si>
    <t xml:space="preserve">Calcium, </t>
  </si>
  <si>
    <t>8.7 ± 0.9</t>
  </si>
  <si>
    <t>8.8 ± 0.9</t>
  </si>
  <si>
    <t>Parathyroid hormone, pg/ml</t>
  </si>
  <si>
    <t>347 (203, 551)</t>
  </si>
  <si>
    <t>356 (224, 540)</t>
  </si>
  <si>
    <t>Bicarbonate</t>
  </si>
  <si>
    <t>23.4 ± 3.3</t>
  </si>
  <si>
    <t>22.7 ± 3.6</t>
  </si>
  <si>
    <t>*Mean ± sd or median (25th, 75th percentile)</t>
  </si>
  <si>
    <t>Figure 10.1</t>
  </si>
  <si>
    <t>Distribution of patients, by unit affiliation, 2011</t>
  </si>
  <si>
    <t>All units</t>
  </si>
  <si>
    <t>#units</t>
  </si>
  <si>
    <t># pts</t>
  </si>
  <si>
    <t>LDOs (&gt;=200)</t>
  </si>
  <si>
    <t>SDOs (&lt;200 units)</t>
  </si>
  <si>
    <t>LDO</t>
  </si>
  <si>
    <t>American Renal Associates</t>
  </si>
  <si>
    <t>SDO</t>
  </si>
  <si>
    <t>DSI / National Renal Institutes</t>
  </si>
  <si>
    <t>Hospital-based</t>
  </si>
  <si>
    <t>Innovative Dialysis Systems</t>
  </si>
  <si>
    <t>Independent</t>
  </si>
  <si>
    <t>Liberty Dialysis</t>
  </si>
  <si>
    <t>Satellite Healthcare</t>
  </si>
  <si>
    <t>Renal Advantage Inc.</t>
  </si>
  <si>
    <t>Renal Ventures Management</t>
  </si>
  <si>
    <t>US Renal Care</t>
  </si>
  <si>
    <t>Facilities</t>
  </si>
  <si>
    <t>of total</t>
  </si>
  <si>
    <t>Table 10.a</t>
  </si>
  <si>
    <t>Distribution of providers opting into the new dialysis composite rate, 2012</t>
  </si>
  <si>
    <t>Provider</t>
  </si>
  <si>
    <t># of facilites</t>
  </si>
  <si>
    <t># opting for bundle</t>
  </si>
  <si>
    <t>percent of facilities</t>
  </si>
  <si>
    <t>percent of patients**</t>
  </si>
  <si>
    <t>All*</t>
  </si>
  <si>
    <t>Davita</t>
  </si>
  <si>
    <t>* Sum of the providers listed</t>
  </si>
  <si>
    <t>** needed to have an EPO claim in the first half of 2012</t>
  </si>
  <si>
    <t>NOTE: Did NOT included facilities that we were unable to classify</t>
  </si>
  <si>
    <t>Figure 10.7</t>
  </si>
  <si>
    <t>Total monthly dose of anemia treatment therapeutics, hemoglobin levels, &amp; transfusion events, pre- &amp; post- dialysis bundle, by unit affilliation</t>
  </si>
  <si>
    <t>Percent of patients receiving EPO ***</t>
  </si>
  <si>
    <t xml:space="preserve">Time period </t>
  </si>
  <si>
    <t>2010 July</t>
  </si>
  <si>
    <t>2011 July</t>
  </si>
  <si>
    <t>2012 July</t>
  </si>
  <si>
    <t>EPOs: mean monthly dose</t>
  </si>
  <si>
    <t>IV Iron: total monthly dose</t>
  </si>
  <si>
    <t>Vitamin D: total monthly dose</t>
  </si>
  <si>
    <t>HB - average</t>
  </si>
  <si>
    <t>Transfusions (Percent of patients with at least one transfusion) ***</t>
  </si>
  <si>
    <t>** INCLUDES ALL FACILITIES, NOT JUST THOSE DEFINED AS OPTING INTO THE BUNDLE</t>
  </si>
  <si>
    <t>*** Also needed a dialysis claim within the month to be included in the population</t>
  </si>
  <si>
    <t>Figure 10.8</t>
  </si>
  <si>
    <t>Geographic variations in percentage of patients with at least one transfusion, by HSA</t>
  </si>
  <si>
    <t>July 2010</t>
  </si>
  <si>
    <t>July 2011</t>
  </si>
  <si>
    <t>July 2012</t>
  </si>
  <si>
    <t>Figure 10.9</t>
  </si>
  <si>
    <t>All-cause standardized hospitalization &amp; mortality ratios, by unit affiliation, 2011 &amp; 2011</t>
  </si>
  <si>
    <t>Chain</t>
  </si>
  <si>
    <t>Hospitalization</t>
  </si>
  <si>
    <t>UCI</t>
  </si>
  <si>
    <t>LCI</t>
  </si>
  <si>
    <t>Mortality</t>
  </si>
  <si>
    <t>Figure 11.7</t>
  </si>
  <si>
    <t>Total Medicare ESRD expenditures per person per year, by modality</t>
  </si>
  <si>
    <t xml:space="preserve">Tx </t>
  </si>
  <si>
    <t>Figure 11.10</t>
  </si>
  <si>
    <t>Total Part D net costs, by low income subsidy (LIS) status, 2011</t>
  </si>
  <si>
    <t>LIS</t>
  </si>
  <si>
    <t>No LIS</t>
  </si>
  <si>
    <t>General Medicare</t>
  </si>
  <si>
    <t>Figure 11.11</t>
  </si>
  <si>
    <t>Total per person per year Part D net &amp; out-of-pocket costs, by low income subsidy (LIS) status, 2011</t>
  </si>
  <si>
    <t>Net costs</t>
  </si>
  <si>
    <t>OOP costs</t>
  </si>
  <si>
    <t>Figure 11.12</t>
  </si>
  <si>
    <t>Total per person per year Part D costs, by low income subsidy (LIS) status &amp; provider, 2011</t>
  </si>
  <si>
    <t>Ind.</t>
  </si>
  <si>
    <t>Figure 11.13</t>
  </si>
  <si>
    <t>Total per person per year (PPPY) Part D costs for phosphate binders, by provider, 2011</t>
  </si>
  <si>
    <t>calcium acetate</t>
  </si>
  <si>
    <t>Sevelamer</t>
  </si>
  <si>
    <t>Lanthanum</t>
  </si>
  <si>
    <t>Figure 11.14</t>
  </si>
  <si>
    <t>Total per person per year (PPPY) Part D costs for cinacalcet, by provider, 2011</t>
  </si>
  <si>
    <t>Cinacalcet</t>
  </si>
  <si>
    <t>Figure 1.18</t>
  </si>
  <si>
    <t>Incident patients using home dialysis by therapy type</t>
  </si>
  <si>
    <t>Home HD</t>
  </si>
  <si>
    <t>CAPD</t>
  </si>
  <si>
    <t>CCPD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</si>
  <si>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</si>
  <si>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</si>
  <si>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</si>
  <si>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</si>
  <si>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</si>
  <si>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</si>
  <si>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</si>
  <si>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</si>
  <si>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</si>
  <si>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</si>
  <si>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</si>
  <si>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</si>
  <si>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</si>
  <si>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1994</t>
  </si>
  <si>
    <t>1995</t>
  </si>
  <si>
    <t>1996</t>
  </si>
  <si>
    <t>1997</t>
  </si>
  <si>
    <t>1998</t>
  </si>
  <si>
    <t>1999</t>
  </si>
  <si>
    <t>2000</t>
  </si>
  <si>
    <t>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</si>
</sst>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  <numFmt numFmtId="167" formatCode="_(&quot;$&quot;* #,##0_);_(&quot;$&quot;* \(#,##0\);_(&quot;$&quot;* &quot;-&quot;??_);_(@_)"/>
    <numFmt numFmtId="168" formatCode="_(* #,##0.0_);_(* \(#,##0.0\);_(* &quot;-&quot;??_);_(@_)"/>
    <numFmt numFmtId="169" formatCode="_(* #,##0.000_);_(* \(#,##0.000\);_(* &quot;-&quot;??_);_(@_)"/>
    <numFmt numFmtId="170" formatCode="#,##0;[Red]#,##0"/>
    <numFmt numFmtId="171" formatCode="#,##0.000"/>
    <numFmt numFmtId="172" formatCode="0.000"/>
    <numFmt numFmtId="173" formatCode="0.0000"/>
    <numFmt numFmtId="174" formatCode="0.000000000"/>
    <numFmt numFmtId="175" formatCode="0.0%"/>
    <numFmt numFmtId="176" formatCode="#,##0.0000"/>
    <numFmt numFmtId="177" formatCode="#,##0.0;[Red]#,##0.0"/>
  </numFmts>
  <fonts count="27">
    <font>
      <sz val="10"/>
      <name val="AGaramond"/>
    </font>
    <font>
      <sz val="9"/>
      <color theme="1"/>
      <name val="Trebuchet M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Garamond"/>
    </font>
    <font>
      <sz val="9"/>
      <color indexed="12"/>
      <name val="Trebuchet MS"/>
      <family val="2"/>
    </font>
    <font>
      <sz val="10"/>
      <name val="GoudyOlSt BT"/>
      <family val="1"/>
    </font>
    <font>
      <sz val="9"/>
      <name val="Trebuchet MS"/>
      <family val="2"/>
    </font>
    <font>
      <sz val="7"/>
      <name val="MyriaMM_565 SB 600 NO"/>
      <family val="2"/>
    </font>
    <font>
      <sz val="7"/>
      <name val="MyriaMM_215 LT 600 NO"/>
      <family val="2"/>
    </font>
    <font>
      <i/>
      <sz val="9"/>
      <name val="Trebuchet MS"/>
      <family val="2"/>
    </font>
    <font>
      <sz val="10"/>
      <name val="MyriaMM_215 LT 300 CN"/>
      <family val="2"/>
    </font>
    <font>
      <sz val="12"/>
      <name val="MyriaMM_565 SB 300 CN"/>
      <family val="2"/>
    </font>
    <font>
      <i/>
      <sz val="8"/>
      <name val="Minion Display"/>
      <family val="1"/>
    </font>
    <font>
      <sz val="10"/>
      <name val="Arial"/>
      <family val="2"/>
    </font>
    <font>
      <sz val="10"/>
      <name val="Arial"/>
      <family val="2"/>
    </font>
    <font>
      <sz val="9"/>
      <color theme="9" tint="-0.249977111117893"/>
      <name val="Trebuchet MS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Trebuchet MS"/>
      <family val="2"/>
    </font>
    <font>
      <sz val="9"/>
      <name val="Arial"/>
      <family val="2"/>
    </font>
    <font>
      <b/>
      <sz val="9"/>
      <name val="Trebuchet MS"/>
      <family val="2"/>
    </font>
    <font>
      <sz val="10"/>
      <name val="AGaramond"/>
      <family val="1"/>
    </font>
    <font>
      <sz val="9"/>
      <color indexed="8"/>
      <name val="Trebuchet MS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ck">
        <color indexed="20"/>
      </left>
      <right/>
      <top/>
      <bottom/>
      <diagonal/>
    </border>
  </borders>
  <cellStyleXfs count="5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7" fillId="0" borderId="0"/>
    <xf numFmtId="0" fontId="9" fillId="0" borderId="1">
      <alignment horizontal="left"/>
    </xf>
    <xf numFmtId="0" fontId="9" fillId="0" borderId="0">
      <alignment horizontal="left"/>
    </xf>
    <xf numFmtId="0" fontId="9" fillId="0" borderId="2">
      <alignment horizontal="right"/>
    </xf>
    <xf numFmtId="4" fontId="10" fillId="0" borderId="0">
      <alignment horizontal="right"/>
    </xf>
    <xf numFmtId="0" fontId="9" fillId="0" borderId="3">
      <alignment horizontal="right"/>
    </xf>
    <xf numFmtId="3" fontId="10" fillId="0" borderId="0">
      <alignment horizontal="right"/>
    </xf>
    <xf numFmtId="164" fontId="10" fillId="0" borderId="0">
      <alignment horizontal="right"/>
    </xf>
    <xf numFmtId="43" fontId="5" fillId="0" borderId="0" applyFont="0" applyFill="0" applyBorder="0" applyAlignment="0" applyProtection="0"/>
    <xf numFmtId="0" fontId="1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5" fillId="0" borderId="0"/>
    <xf numFmtId="0" fontId="15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16" fillId="0" borderId="0"/>
    <xf numFmtId="43" fontId="15" fillId="0" borderId="0" applyFont="0" applyFill="0" applyBorder="0" applyAlignment="0" applyProtection="0"/>
    <xf numFmtId="0" fontId="4" fillId="0" borderId="0"/>
    <xf numFmtId="9" fontId="1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6" fillId="0" borderId="0"/>
    <xf numFmtId="0" fontId="2" fillId="0" borderId="0"/>
    <xf numFmtId="0" fontId="2" fillId="0" borderId="0"/>
    <xf numFmtId="0" fontId="15" fillId="0" borderId="0"/>
  </cellStyleXfs>
  <cellXfs count="358">
    <xf numFmtId="0" fontId="0" fillId="0" borderId="0" xfId="0"/>
    <xf numFmtId="0" fontId="8" fillId="0" borderId="0" xfId="3" applyFont="1" applyBorder="1" applyAlignment="1">
      <alignment horizontal="left" vertical="center"/>
    </xf>
    <xf numFmtId="2" fontId="8" fillId="0" borderId="0" xfId="3" applyNumberFormat="1" applyFont="1" applyBorder="1" applyAlignment="1">
      <alignment horizontal="left" vertical="center"/>
    </xf>
    <xf numFmtId="0" fontId="8" fillId="0" borderId="0" xfId="3" applyFont="1" applyBorder="1" applyAlignment="1">
      <alignment horizontal="right" vertical="center"/>
    </xf>
    <xf numFmtId="0" fontId="8" fillId="0" borderId="0" xfId="4" applyFont="1" applyBorder="1" applyAlignment="1">
      <alignment horizontal="left" vertical="top"/>
    </xf>
    <xf numFmtId="3" fontId="8" fillId="0" borderId="0" xfId="4" applyNumberFormat="1" applyFont="1" applyBorder="1" applyAlignment="1">
      <alignment horizontal="left" vertical="top"/>
    </xf>
    <xf numFmtId="164" fontId="8" fillId="0" borderId="0" xfId="4" applyNumberFormat="1" applyFont="1" applyBorder="1" applyAlignment="1">
      <alignment horizontal="left" vertical="top"/>
    </xf>
    <xf numFmtId="0" fontId="8" fillId="0" borderId="0" xfId="5" applyFont="1" applyBorder="1" applyAlignment="1">
      <alignment horizontal="left" vertical="top"/>
    </xf>
    <xf numFmtId="3" fontId="8" fillId="0" borderId="0" xfId="6" applyNumberFormat="1" applyFont="1" applyBorder="1" applyAlignment="1">
      <alignment horizontal="right" vertical="center"/>
    </xf>
    <xf numFmtId="164" fontId="8" fillId="0" borderId="0" xfId="6" applyNumberFormat="1" applyFont="1" applyBorder="1" applyAlignment="1">
      <alignment horizontal="right" vertical="center"/>
    </xf>
    <xf numFmtId="3" fontId="8" fillId="0" borderId="0" xfId="5" applyNumberFormat="1" applyFont="1" applyBorder="1" applyAlignment="1">
      <alignment horizontal="left" vertical="top"/>
    </xf>
    <xf numFmtId="0" fontId="8" fillId="0" borderId="0" xfId="0" applyFont="1"/>
    <xf numFmtId="2" fontId="8" fillId="0" borderId="0" xfId="0" applyNumberFormat="1" applyFont="1"/>
    <xf numFmtId="164" fontId="8" fillId="0" borderId="0" xfId="3" applyNumberFormat="1" applyFont="1" applyBorder="1" applyAlignment="1">
      <alignment horizontal="right" vertical="center"/>
    </xf>
    <xf numFmtId="3" fontId="8" fillId="0" borderId="0" xfId="5" applyNumberFormat="1" applyFont="1" applyBorder="1" applyAlignment="1">
      <alignment horizontal="right" vertical="top"/>
    </xf>
    <xf numFmtId="0" fontId="8" fillId="0" borderId="0" xfId="4" applyFont="1" applyBorder="1" applyAlignment="1">
      <alignment horizontal="left" vertical="center"/>
    </xf>
    <xf numFmtId="3" fontId="8" fillId="0" borderId="0" xfId="6" applyNumberFormat="1" applyFont="1" applyBorder="1" applyAlignment="1">
      <alignment horizontal="right" vertical="top"/>
    </xf>
    <xf numFmtId="0" fontId="8" fillId="0" borderId="0" xfId="6" applyFont="1" applyBorder="1" applyAlignment="1">
      <alignment horizontal="right" vertical="center"/>
    </xf>
    <xf numFmtId="49" fontId="8" fillId="0" borderId="0" xfId="6" applyNumberFormat="1" applyFont="1" applyBorder="1" applyAlignment="1">
      <alignment horizontal="right" vertical="center"/>
    </xf>
    <xf numFmtId="3" fontId="8" fillId="0" borderId="0" xfId="0" applyNumberFormat="1" applyFont="1"/>
    <xf numFmtId="2" fontId="8" fillId="0" borderId="0" xfId="3" applyNumberFormat="1" applyFont="1" applyBorder="1" applyAlignment="1">
      <alignment horizontal="right" vertical="center"/>
    </xf>
    <xf numFmtId="2" fontId="8" fillId="0" borderId="0" xfId="7" applyNumberFormat="1" applyFont="1" applyBorder="1" applyAlignment="1">
      <alignment horizontal="right" vertical="center"/>
    </xf>
    <xf numFmtId="165" fontId="8" fillId="0" borderId="0" xfId="0" applyNumberFormat="1" applyFont="1"/>
    <xf numFmtId="49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left"/>
    </xf>
    <xf numFmtId="49" fontId="8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8" fillId="0" borderId="0" xfId="0" applyNumberFormat="1" applyFont="1" applyFill="1" applyAlignment="1">
      <alignment horizontal="right"/>
    </xf>
    <xf numFmtId="3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5" fontId="11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right"/>
    </xf>
    <xf numFmtId="1" fontId="8" fillId="0" borderId="0" xfId="0" applyNumberFormat="1" applyFont="1"/>
    <xf numFmtId="3" fontId="8" fillId="0" borderId="0" xfId="1" applyNumberFormat="1" applyFont="1"/>
    <xf numFmtId="1" fontId="8" fillId="0" borderId="0" xfId="0" applyNumberFormat="1" applyFont="1" applyFill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/>
    </xf>
    <xf numFmtId="1" fontId="6" fillId="0" borderId="0" xfId="0" applyNumberFormat="1" applyFont="1"/>
    <xf numFmtId="166" fontId="8" fillId="0" borderId="0" xfId="1" applyNumberFormat="1" applyFont="1" applyAlignment="1">
      <alignment horizontal="right"/>
    </xf>
    <xf numFmtId="168" fontId="8" fillId="0" borderId="0" xfId="1" applyNumberFormat="1" applyFont="1" applyAlignment="1">
      <alignment horizontal="right"/>
    </xf>
    <xf numFmtId="0" fontId="11" fillId="0" borderId="0" xfId="0" applyFont="1" applyAlignment="1">
      <alignment horizontal="left"/>
    </xf>
    <xf numFmtId="169" fontId="8" fillId="0" borderId="0" xfId="1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Border="1"/>
    <xf numFmtId="2" fontId="8" fillId="0" borderId="0" xfId="0" applyNumberFormat="1" applyFont="1" applyBorder="1"/>
    <xf numFmtId="3" fontId="8" fillId="0" borderId="0" xfId="0" applyNumberFormat="1" applyFont="1" applyAlignment="1">
      <alignment horizontal="left"/>
    </xf>
    <xf numFmtId="4" fontId="8" fillId="0" borderId="0" xfId="3" applyNumberFormat="1" applyFont="1" applyBorder="1" applyAlignment="1">
      <alignment horizontal="right" vertical="center"/>
    </xf>
    <xf numFmtId="164" fontId="8" fillId="0" borderId="0" xfId="0" applyNumberFormat="1" applyFont="1" applyAlignment="1">
      <alignment horizontal="right"/>
    </xf>
    <xf numFmtId="164" fontId="8" fillId="0" borderId="0" xfId="1" applyNumberFormat="1" applyFont="1" applyAlignment="1">
      <alignment horizontal="right"/>
    </xf>
    <xf numFmtId="3" fontId="8" fillId="0" borderId="0" xfId="3" applyNumberFormat="1" applyFont="1" applyBorder="1" applyAlignment="1">
      <alignment horizontal="right" vertical="center"/>
    </xf>
    <xf numFmtId="3" fontId="8" fillId="0" borderId="0" xfId="3" applyNumberFormat="1" applyFont="1" applyBorder="1" applyAlignment="1">
      <alignment horizontal="center" vertical="center"/>
    </xf>
    <xf numFmtId="165" fontId="8" fillId="0" borderId="0" xfId="3" applyNumberFormat="1" applyFont="1" applyBorder="1" applyAlignment="1">
      <alignment horizontal="right" vertical="center"/>
    </xf>
    <xf numFmtId="170" fontId="8" fillId="0" borderId="0" xfId="38" applyNumberFormat="1" applyFont="1" applyBorder="1" applyAlignment="1">
      <alignment horizontal="right"/>
    </xf>
    <xf numFmtId="3" fontId="8" fillId="0" borderId="0" xfId="0" applyNumberFormat="1" applyFont="1" applyBorder="1"/>
    <xf numFmtId="171" fontId="8" fillId="0" borderId="0" xfId="3" applyNumberFormat="1" applyFont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3" fontId="8" fillId="0" borderId="0" xfId="3" applyNumberFormat="1" applyFont="1" applyBorder="1" applyAlignment="1">
      <alignment horizontal="left" vertical="center"/>
    </xf>
    <xf numFmtId="165" fontId="8" fillId="0" borderId="0" xfId="0" applyNumberFormat="1" applyFont="1" applyBorder="1" applyAlignment="1">
      <alignment horizontal="left"/>
    </xf>
    <xf numFmtId="165" fontId="8" fillId="0" borderId="0" xfId="0" applyNumberFormat="1" applyFont="1" applyBorder="1"/>
    <xf numFmtId="49" fontId="8" fillId="0" borderId="0" xfId="0" applyNumberFormat="1" applyFont="1" applyBorder="1" applyAlignment="1">
      <alignment horizontal="right"/>
    </xf>
    <xf numFmtId="10" fontId="8" fillId="0" borderId="0" xfId="3" applyNumberFormat="1" applyFont="1" applyBorder="1" applyAlignment="1">
      <alignment horizontal="right" vertical="center"/>
    </xf>
    <xf numFmtId="49" fontId="8" fillId="0" borderId="0" xfId="3" applyNumberFormat="1" applyFont="1" applyBorder="1" applyAlignment="1">
      <alignment horizontal="right" vertical="center"/>
    </xf>
    <xf numFmtId="2" fontId="8" fillId="0" borderId="0" xfId="3" applyNumberFormat="1" applyFont="1" applyFill="1" applyBorder="1" applyAlignment="1">
      <alignment horizontal="right" vertical="center"/>
    </xf>
    <xf numFmtId="167" fontId="8" fillId="0" borderId="0" xfId="2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/>
    </xf>
    <xf numFmtId="167" fontId="8" fillId="0" borderId="0" xfId="2" applyNumberFormat="1" applyFont="1" applyBorder="1" applyAlignment="1">
      <alignment vertical="center"/>
    </xf>
    <xf numFmtId="167" fontId="8" fillId="0" borderId="0" xfId="2" applyNumberFormat="1" applyFont="1" applyBorder="1" applyAlignment="1">
      <alignment horizontal="center" vertical="center"/>
    </xf>
    <xf numFmtId="166" fontId="8" fillId="0" borderId="0" xfId="1" applyNumberFormat="1" applyFont="1" applyBorder="1" applyAlignment="1">
      <alignment horizontal="center" vertical="center"/>
    </xf>
    <xf numFmtId="164" fontId="8" fillId="0" borderId="0" xfId="3" applyNumberFormat="1" applyFont="1" applyBorder="1" applyAlignment="1">
      <alignment horizontal="left" vertical="center"/>
    </xf>
    <xf numFmtId="3" fontId="11" fillId="0" borderId="0" xfId="3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16" fontId="8" fillId="0" borderId="0" xfId="0" quotePrefix="1" applyNumberFormat="1" applyFont="1" applyBorder="1"/>
    <xf numFmtId="4" fontId="8" fillId="0" borderId="0" xfId="3" applyNumberFormat="1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166" fontId="8" fillId="0" borderId="0" xfId="1" applyNumberFormat="1" applyFont="1"/>
    <xf numFmtId="166" fontId="8" fillId="0" borderId="0" xfId="0" applyNumberFormat="1" applyFont="1"/>
    <xf numFmtId="170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left"/>
    </xf>
    <xf numFmtId="166" fontId="8" fillId="0" borderId="0" xfId="11" applyNumberFormat="1" applyFont="1"/>
    <xf numFmtId="172" fontId="8" fillId="0" borderId="0" xfId="0" applyNumberFormat="1" applyFont="1"/>
    <xf numFmtId="168" fontId="8" fillId="0" borderId="0" xfId="1" applyNumberFormat="1" applyFont="1"/>
    <xf numFmtId="0" fontId="8" fillId="0" borderId="4" xfId="0" applyFont="1" applyBorder="1"/>
    <xf numFmtId="166" fontId="8" fillId="0" borderId="4" xfId="1" applyNumberFormat="1" applyFont="1" applyBorder="1" applyAlignment="1">
      <alignment horizontal="right"/>
    </xf>
    <xf numFmtId="168" fontId="8" fillId="0" borderId="0" xfId="1" applyNumberFormat="1" applyFont="1" applyBorder="1" applyAlignment="1">
      <alignment horizontal="right"/>
    </xf>
    <xf numFmtId="168" fontId="8" fillId="0" borderId="4" xfId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8" fontId="8" fillId="0" borderId="4" xfId="0" applyNumberFormat="1" applyFont="1" applyBorder="1" applyAlignment="1">
      <alignment horizontal="right"/>
    </xf>
    <xf numFmtId="168" fontId="8" fillId="0" borderId="0" xfId="0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0" xfId="0" applyFont="1" applyFill="1" applyAlignment="1">
      <alignment horizontal="left"/>
    </xf>
    <xf numFmtId="165" fontId="8" fillId="0" borderId="4" xfId="0" applyNumberFormat="1" applyFont="1" applyBorder="1"/>
    <xf numFmtId="165" fontId="8" fillId="0" borderId="4" xfId="0" applyNumberFormat="1" applyFont="1" applyFill="1" applyBorder="1"/>
    <xf numFmtId="0" fontId="8" fillId="0" borderId="4" xfId="0" applyFont="1" applyFill="1" applyBorder="1"/>
    <xf numFmtId="0" fontId="0" fillId="0" borderId="0" xfId="0" applyFont="1"/>
    <xf numFmtId="49" fontId="8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left"/>
    </xf>
    <xf numFmtId="165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/>
    <xf numFmtId="165" fontId="8" fillId="0" borderId="0" xfId="0" applyNumberFormat="1" applyFont="1" applyFill="1"/>
    <xf numFmtId="173" fontId="8" fillId="0" borderId="0" xfId="41" applyNumberFormat="1" applyFont="1"/>
    <xf numFmtId="0" fontId="8" fillId="0" borderId="0" xfId="0" applyNumberFormat="1" applyFont="1" applyAlignment="1">
      <alignment horizontal="right"/>
    </xf>
    <xf numFmtId="0" fontId="8" fillId="0" borderId="0" xfId="0" applyNumberFormat="1" applyFont="1" applyFill="1" applyAlignment="1">
      <alignment horizontal="right"/>
    </xf>
    <xf numFmtId="49" fontId="8" fillId="0" borderId="0" xfId="0" applyNumberFormat="1" applyFont="1" applyAlignment="1"/>
    <xf numFmtId="49" fontId="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11" fillId="0" borderId="0" xfId="0" applyFont="1"/>
    <xf numFmtId="3" fontId="8" fillId="0" borderId="0" xfId="0" applyNumberFormat="1" applyFont="1" applyAlignment="1"/>
    <xf numFmtId="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Alignment="1">
      <alignment horizontal="left"/>
    </xf>
    <xf numFmtId="3" fontId="17" fillId="0" borderId="0" xfId="0" applyNumberFormat="1" applyFont="1" applyAlignment="1">
      <alignment horizontal="right"/>
    </xf>
    <xf numFmtId="174" fontId="8" fillId="0" borderId="0" xfId="0" applyNumberFormat="1" applyFont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2" fontId="8" fillId="0" borderId="0" xfId="0" applyNumberFormat="1" applyFont="1" applyFill="1" applyAlignment="1">
      <alignment horizontal="right"/>
    </xf>
    <xf numFmtId="49" fontId="8" fillId="0" borderId="0" xfId="0" applyNumberFormat="1" applyFont="1" applyAlignment="1">
      <alignment horizontal="center"/>
    </xf>
    <xf numFmtId="0" fontId="8" fillId="0" borderId="0" xfId="0" applyFont="1" applyBorder="1" applyAlignment="1"/>
    <xf numFmtId="166" fontId="8" fillId="0" borderId="0" xfId="1" applyNumberFormat="1" applyFont="1" applyBorder="1" applyAlignment="1">
      <alignment horizontal="right"/>
    </xf>
    <xf numFmtId="166" fontId="8" fillId="0" borderId="0" xfId="1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right"/>
    </xf>
    <xf numFmtId="0" fontId="23" fillId="0" borderId="0" xfId="0" applyFont="1"/>
    <xf numFmtId="165" fontId="8" fillId="0" borderId="0" xfId="0" applyNumberFormat="1" applyFont="1" applyBorder="1" applyAlignment="1">
      <alignment horizontal="right"/>
    </xf>
    <xf numFmtId="49" fontId="8" fillId="0" borderId="0" xfId="18" applyNumberFormat="1" applyFont="1" applyBorder="1" applyAlignment="1"/>
    <xf numFmtId="0" fontId="8" fillId="0" borderId="0" xfId="18" applyFont="1" applyBorder="1" applyAlignment="1">
      <alignment horizontal="center"/>
    </xf>
    <xf numFmtId="0" fontId="8" fillId="0" borderId="0" xfId="18" applyFont="1" applyBorder="1"/>
    <xf numFmtId="0" fontId="23" fillId="0" borderId="0" xfId="18" applyFont="1" applyBorder="1" applyAlignment="1">
      <alignment horizontal="center"/>
    </xf>
    <xf numFmtId="0" fontId="23" fillId="0" borderId="0" xfId="18" applyFont="1" applyBorder="1" applyAlignment="1">
      <alignment horizontal="left"/>
    </xf>
    <xf numFmtId="0" fontId="8" fillId="0" borderId="0" xfId="18" applyFont="1" applyBorder="1" applyAlignment="1">
      <alignment horizontal="left"/>
    </xf>
    <xf numFmtId="0" fontId="8" fillId="0" borderId="0" xfId="18" applyFont="1" applyFill="1" applyBorder="1" applyAlignment="1">
      <alignment horizontal="center"/>
    </xf>
    <xf numFmtId="0" fontId="8" fillId="0" borderId="0" xfId="18" applyFont="1" applyFill="1" applyBorder="1"/>
    <xf numFmtId="0" fontId="8" fillId="0" borderId="0" xfId="18" applyFont="1" applyBorder="1" applyAlignment="1">
      <alignment horizontal="right"/>
    </xf>
    <xf numFmtId="2" fontId="8" fillId="0" borderId="0" xfId="18" applyNumberFormat="1" applyFont="1" applyBorder="1" applyAlignment="1">
      <alignment horizontal="center"/>
    </xf>
    <xf numFmtId="0" fontId="8" fillId="0" borderId="0" xfId="18" applyFont="1" applyFill="1" applyBorder="1" applyAlignment="1">
      <alignment horizontal="right"/>
    </xf>
    <xf numFmtId="1" fontId="8" fillId="0" borderId="0" xfId="18" applyNumberFormat="1" applyFont="1" applyBorder="1" applyAlignment="1">
      <alignment horizontal="left"/>
    </xf>
    <xf numFmtId="3" fontId="8" fillId="0" borderId="0" xfId="18" applyNumberFormat="1" applyFont="1" applyBorder="1" applyAlignment="1"/>
    <xf numFmtId="165" fontId="8" fillId="0" borderId="0" xfId="18" applyNumberFormat="1" applyFont="1" applyFill="1" applyBorder="1" applyAlignment="1">
      <alignment horizontal="right"/>
    </xf>
    <xf numFmtId="3" fontId="8" fillId="0" borderId="0" xfId="18" applyNumberFormat="1" applyFont="1" applyBorder="1" applyAlignment="1">
      <alignment horizontal="center"/>
    </xf>
    <xf numFmtId="172" fontId="8" fillId="0" borderId="0" xfId="18" applyNumberFormat="1" applyFont="1" applyBorder="1" applyAlignment="1">
      <alignment horizontal="right"/>
    </xf>
    <xf numFmtId="172" fontId="8" fillId="0" borderId="0" xfId="18" applyNumberFormat="1" applyFont="1" applyBorder="1" applyAlignment="1">
      <alignment horizontal="center"/>
    </xf>
    <xf numFmtId="165" fontId="8" fillId="0" borderId="0" xfId="18" applyNumberFormat="1" applyFont="1" applyFill="1" applyBorder="1" applyAlignment="1">
      <alignment horizontal="center"/>
    </xf>
    <xf numFmtId="3" fontId="8" fillId="0" borderId="0" xfId="18" applyNumberFormat="1" applyFont="1" applyFill="1" applyBorder="1" applyAlignment="1"/>
    <xf numFmtId="172" fontId="8" fillId="0" borderId="0" xfId="18" applyNumberFormat="1" applyFont="1" applyBorder="1"/>
    <xf numFmtId="165" fontId="8" fillId="0" borderId="0" xfId="18" applyNumberFormat="1" applyFont="1" applyBorder="1" applyAlignment="1">
      <alignment horizontal="right"/>
    </xf>
    <xf numFmtId="2" fontId="8" fillId="0" borderId="0" xfId="18" applyNumberFormat="1" applyFont="1" applyBorder="1" applyAlignment="1">
      <alignment horizontal="right"/>
    </xf>
    <xf numFmtId="165" fontId="8" fillId="0" borderId="0" xfId="18" applyNumberFormat="1" applyFont="1" applyBorder="1" applyAlignment="1">
      <alignment horizontal="center"/>
    </xf>
    <xf numFmtId="0" fontId="8" fillId="0" borderId="0" xfId="18" applyFont="1" applyFill="1" applyBorder="1" applyAlignment="1">
      <alignment horizontal="left"/>
    </xf>
    <xf numFmtId="164" fontId="8" fillId="0" borderId="0" xfId="18" applyNumberFormat="1" applyFont="1" applyFill="1" applyBorder="1" applyAlignment="1"/>
    <xf numFmtId="49" fontId="8" fillId="0" borderId="0" xfId="18" applyNumberFormat="1" applyFont="1" applyBorder="1" applyAlignment="1">
      <alignment horizontal="center"/>
    </xf>
    <xf numFmtId="0" fontId="8" fillId="0" borderId="0" xfId="41" applyFont="1" applyBorder="1"/>
    <xf numFmtId="165" fontId="8" fillId="0" borderId="0" xfId="18" applyNumberFormat="1" applyFont="1" applyBorder="1"/>
    <xf numFmtId="172" fontId="23" fillId="0" borderId="0" xfId="18" applyNumberFormat="1" applyFont="1" applyBorder="1" applyAlignment="1">
      <alignment horizontal="center"/>
    </xf>
    <xf numFmtId="172" fontId="8" fillId="0" borderId="0" xfId="18" applyNumberFormat="1" applyFont="1" applyFill="1" applyBorder="1" applyAlignment="1">
      <alignment horizontal="center"/>
    </xf>
    <xf numFmtId="2" fontId="8" fillId="0" borderId="0" xfId="18" applyNumberFormat="1" applyFont="1" applyBorder="1"/>
    <xf numFmtId="0" fontId="8" fillId="0" borderId="0" xfId="18" applyNumberFormat="1" applyFont="1" applyAlignment="1">
      <alignment horizontal="left"/>
    </xf>
    <xf numFmtId="0" fontId="8" fillId="0" borderId="0" xfId="18" applyFont="1"/>
    <xf numFmtId="49" fontId="8" fillId="0" borderId="0" xfId="18" applyNumberFormat="1" applyFont="1" applyAlignment="1">
      <alignment horizontal="left"/>
    </xf>
    <xf numFmtId="0" fontId="8" fillId="0" borderId="0" xfId="18" applyFont="1" applyAlignment="1">
      <alignment horizontal="right"/>
    </xf>
    <xf numFmtId="0" fontId="8" fillId="0" borderId="0" xfId="18" applyFont="1" applyAlignment="1">
      <alignment horizontal="left"/>
    </xf>
    <xf numFmtId="165" fontId="8" fillId="0" borderId="0" xfId="18" applyNumberFormat="1" applyFont="1" applyAlignment="1">
      <alignment horizontal="right"/>
    </xf>
    <xf numFmtId="4" fontId="8" fillId="0" borderId="0" xfId="18" applyNumberFormat="1" applyFont="1"/>
    <xf numFmtId="3" fontId="8" fillId="0" borderId="0" xfId="18" applyNumberFormat="1" applyFont="1"/>
    <xf numFmtId="164" fontId="8" fillId="0" borderId="0" xfId="18" applyNumberFormat="1" applyFont="1"/>
    <xf numFmtId="172" fontId="8" fillId="0" borderId="0" xfId="18" applyNumberFormat="1" applyFont="1"/>
    <xf numFmtId="2" fontId="8" fillId="0" borderId="0" xfId="18" applyNumberFormat="1" applyFont="1"/>
    <xf numFmtId="2" fontId="8" fillId="0" borderId="0" xfId="18" applyNumberFormat="1" applyFont="1" applyAlignment="1">
      <alignment horizontal="right"/>
    </xf>
    <xf numFmtId="3" fontId="8" fillId="0" borderId="0" xfId="18" applyNumberFormat="1" applyFont="1" applyAlignment="1">
      <alignment horizontal="right"/>
    </xf>
    <xf numFmtId="172" fontId="8" fillId="0" borderId="0" xfId="18" applyNumberFormat="1" applyFont="1" applyAlignment="1">
      <alignment horizontal="right"/>
    </xf>
    <xf numFmtId="0" fontId="8" fillId="0" borderId="0" xfId="18" applyFont="1" applyFill="1"/>
    <xf numFmtId="49" fontId="11" fillId="0" borderId="0" xfId="18" applyNumberFormat="1" applyFont="1" applyAlignment="1">
      <alignment horizontal="left"/>
    </xf>
    <xf numFmtId="3" fontId="8" fillId="0" borderId="0" xfId="18" applyNumberFormat="1" applyFont="1" applyFill="1"/>
    <xf numFmtId="172" fontId="8" fillId="0" borderId="0" xfId="18" applyNumberFormat="1" applyFont="1" applyFill="1"/>
    <xf numFmtId="2" fontId="8" fillId="0" borderId="0" xfId="18" applyNumberFormat="1" applyFont="1" applyFill="1"/>
    <xf numFmtId="0" fontId="23" fillId="0" borderId="0" xfId="18" applyNumberFormat="1" applyFont="1" applyAlignment="1">
      <alignment horizontal="left"/>
    </xf>
    <xf numFmtId="165" fontId="8" fillId="0" borderId="0" xfId="18" applyNumberFormat="1" applyFont="1"/>
    <xf numFmtId="2" fontId="8" fillId="0" borderId="0" xfId="18" applyNumberFormat="1" applyFont="1" applyFill="1" applyAlignment="1">
      <alignment horizontal="right"/>
    </xf>
    <xf numFmtId="0" fontId="8" fillId="0" borderId="0" xfId="18" applyFont="1" applyAlignment="1"/>
    <xf numFmtId="173" fontId="8" fillId="0" borderId="0" xfId="18" applyNumberFormat="1" applyFont="1" applyFill="1"/>
    <xf numFmtId="165" fontId="8" fillId="0" borderId="0" xfId="18" applyNumberFormat="1" applyFont="1" applyFill="1"/>
    <xf numFmtId="165" fontId="8" fillId="0" borderId="0" xfId="18" applyNumberFormat="1" applyFont="1" applyFill="1" applyAlignment="1">
      <alignment horizontal="right"/>
    </xf>
    <xf numFmtId="0" fontId="8" fillId="0" borderId="0" xfId="18" applyNumberFormat="1" applyFont="1" applyFill="1" applyAlignment="1">
      <alignment horizontal="left"/>
    </xf>
    <xf numFmtId="49" fontId="11" fillId="0" borderId="0" xfId="18" applyNumberFormat="1" applyFont="1" applyFill="1" applyAlignment="1">
      <alignment horizontal="left"/>
    </xf>
    <xf numFmtId="0" fontId="8" fillId="0" borderId="0" xfId="18" applyFont="1" applyFill="1" applyAlignment="1">
      <alignment horizontal="left"/>
    </xf>
    <xf numFmtId="172" fontId="8" fillId="0" borderId="0" xfId="18" applyNumberFormat="1" applyFont="1" applyFill="1" applyAlignment="1">
      <alignment horizontal="right"/>
    </xf>
    <xf numFmtId="0" fontId="8" fillId="0" borderId="0" xfId="18" applyFont="1" applyFill="1" applyAlignment="1">
      <alignment horizontal="right"/>
    </xf>
    <xf numFmtId="0" fontId="23" fillId="0" borderId="0" xfId="18" applyNumberFormat="1" applyFont="1" applyFill="1" applyAlignment="1">
      <alignment horizontal="left"/>
    </xf>
    <xf numFmtId="0" fontId="8" fillId="0" borderId="6" xfId="18" applyFont="1" applyFill="1" applyBorder="1" applyAlignment="1"/>
    <xf numFmtId="0" fontId="8" fillId="0" borderId="0" xfId="18" applyFont="1" applyFill="1" applyAlignment="1"/>
    <xf numFmtId="0" fontId="1" fillId="0" borderId="0" xfId="42" applyFont="1"/>
    <xf numFmtId="0" fontId="8" fillId="0" borderId="0" xfId="42" applyFont="1" applyAlignment="1">
      <alignment horizontal="left"/>
    </xf>
    <xf numFmtId="0" fontId="8" fillId="0" borderId="0" xfId="42" applyFont="1" applyAlignment="1">
      <alignment horizontal="right"/>
    </xf>
    <xf numFmtId="0" fontId="8" fillId="0" borderId="0" xfId="42" applyFont="1"/>
    <xf numFmtId="0" fontId="1" fillId="0" borderId="0" xfId="42" applyFont="1" applyAlignment="1">
      <alignment horizontal="right"/>
    </xf>
    <xf numFmtId="0" fontId="8" fillId="0" borderId="0" xfId="42" applyFont="1" applyFill="1"/>
    <xf numFmtId="165" fontId="8" fillId="0" borderId="0" xfId="42" applyNumberFormat="1" applyFont="1" applyFill="1"/>
    <xf numFmtId="0" fontId="1" fillId="0" borderId="0" xfId="42" applyFont="1" applyFill="1"/>
    <xf numFmtId="0" fontId="8" fillId="0" borderId="0" xfId="43" applyFont="1" applyFill="1"/>
    <xf numFmtId="2" fontId="8" fillId="0" borderId="0" xfId="43" applyNumberFormat="1" applyFont="1" applyFill="1"/>
    <xf numFmtId="2" fontId="1" fillId="0" borderId="0" xfId="42" applyNumberFormat="1" applyFont="1" applyFill="1"/>
    <xf numFmtId="165" fontId="1" fillId="0" borderId="0" xfId="42" applyNumberFormat="1" applyFont="1" applyFill="1"/>
    <xf numFmtId="165" fontId="8" fillId="0" borderId="0" xfId="42" applyNumberFormat="1" applyFont="1"/>
    <xf numFmtId="0" fontId="8" fillId="0" borderId="0" xfId="0" applyFont="1" applyFill="1" applyAlignment="1">
      <alignment horizontal="right"/>
    </xf>
    <xf numFmtId="0" fontId="8" fillId="0" borderId="0" xfId="0" applyFont="1" applyFill="1"/>
    <xf numFmtId="0" fontId="8" fillId="0" borderId="0" xfId="0" applyFont="1" applyFill="1" applyAlignment="1">
      <alignment horizontal="left" indent="2"/>
    </xf>
    <xf numFmtId="3" fontId="8" fillId="0" borderId="0" xfId="1" applyNumberFormat="1" applyFont="1" applyFill="1" applyAlignment="1">
      <alignment horizontal="right"/>
    </xf>
    <xf numFmtId="165" fontId="8" fillId="0" borderId="0" xfId="0" applyNumberFormat="1" applyFont="1" applyFill="1" applyAlignment="1"/>
    <xf numFmtId="166" fontId="8" fillId="0" borderId="0" xfId="1" applyNumberFormat="1" applyFont="1" applyFill="1" applyAlignment="1">
      <alignment horizontal="right"/>
    </xf>
    <xf numFmtId="175" fontId="8" fillId="0" borderId="0" xfId="0" applyNumberFormat="1" applyFont="1" applyFill="1" applyAlignment="1"/>
    <xf numFmtId="49" fontId="8" fillId="0" borderId="0" xfId="18" applyNumberFormat="1" applyFont="1" applyFill="1" applyAlignment="1"/>
    <xf numFmtId="49" fontId="8" fillId="0" borderId="0" xfId="18" applyNumberFormat="1" applyFont="1" applyFill="1" applyAlignment="1">
      <alignment horizontal="left"/>
    </xf>
    <xf numFmtId="49" fontId="8" fillId="0" borderId="0" xfId="18" applyNumberFormat="1" applyFont="1" applyFill="1" applyAlignment="1">
      <alignment horizontal="right"/>
    </xf>
    <xf numFmtId="165" fontId="8" fillId="0" borderId="0" xfId="42" applyNumberFormat="1" applyFont="1" applyFill="1" applyAlignment="1">
      <alignment horizontal="right"/>
    </xf>
    <xf numFmtId="2" fontId="8" fillId="0" borderId="0" xfId="18" applyNumberFormat="1" applyFont="1" applyFill="1" applyBorder="1" applyAlignment="1">
      <alignment horizontal="right"/>
    </xf>
    <xf numFmtId="0" fontId="8" fillId="0" borderId="0" xfId="18" applyNumberFormat="1" applyFont="1" applyFill="1" applyAlignment="1">
      <alignment horizontal="right"/>
    </xf>
    <xf numFmtId="165" fontId="8" fillId="0" borderId="0" xfId="18" applyNumberFormat="1" applyFont="1" applyFill="1" applyAlignment="1">
      <alignment horizontal="left"/>
    </xf>
    <xf numFmtId="0" fontId="8" fillId="0" borderId="0" xfId="18" applyNumberFormat="1" applyFont="1" applyFill="1"/>
    <xf numFmtId="0" fontId="8" fillId="0" borderId="0" xfId="45" applyFont="1" applyFill="1" applyAlignment="1">
      <alignment horizontal="left"/>
    </xf>
    <xf numFmtId="0" fontId="8" fillId="0" borderId="0" xfId="45" applyFont="1" applyFill="1" applyAlignment="1">
      <alignment horizontal="right"/>
    </xf>
    <xf numFmtId="165" fontId="8" fillId="0" borderId="0" xfId="45" applyNumberFormat="1" applyFont="1" applyFill="1" applyAlignment="1">
      <alignment horizontal="right"/>
    </xf>
    <xf numFmtId="0" fontId="8" fillId="0" borderId="0" xfId="46" applyFont="1" applyFill="1" applyAlignment="1">
      <alignment horizontal="left"/>
    </xf>
    <xf numFmtId="49" fontId="8" fillId="0" borderId="0" xfId="46" applyNumberFormat="1" applyFont="1" applyFill="1" applyAlignment="1">
      <alignment horizontal="left"/>
    </xf>
    <xf numFmtId="0" fontId="8" fillId="0" borderId="0" xfId="46" applyFont="1" applyFill="1" applyAlignment="1"/>
    <xf numFmtId="175" fontId="8" fillId="0" borderId="0" xfId="45" applyNumberFormat="1" applyFont="1" applyFill="1" applyAlignment="1">
      <alignment horizontal="right"/>
    </xf>
    <xf numFmtId="49" fontId="8" fillId="0" borderId="0" xfId="45" applyNumberFormat="1" applyFont="1" applyFill="1" applyAlignment="1">
      <alignment horizontal="right"/>
    </xf>
    <xf numFmtId="0" fontId="8" fillId="0" borderId="0" xfId="45" applyNumberFormat="1" applyFont="1" applyFill="1" applyAlignment="1">
      <alignment horizontal="right"/>
    </xf>
    <xf numFmtId="0" fontId="8" fillId="0" borderId="0" xfId="16" applyFont="1" applyAlignment="1">
      <alignment horizontal="left"/>
    </xf>
    <xf numFmtId="0" fontId="8" fillId="0" borderId="0" xfId="16" applyFont="1" applyAlignment="1">
      <alignment horizontal="right"/>
    </xf>
    <xf numFmtId="0" fontId="8" fillId="0" borderId="0" xfId="16" applyFont="1" applyFill="1" applyAlignment="1">
      <alignment horizontal="right"/>
    </xf>
    <xf numFmtId="0" fontId="8" fillId="0" borderId="0" xfId="16" applyFont="1"/>
    <xf numFmtId="0" fontId="8" fillId="0" borderId="5" xfId="16" applyFont="1" applyBorder="1" applyAlignment="1">
      <alignment horizontal="right"/>
    </xf>
    <xf numFmtId="0" fontId="8" fillId="0" borderId="5" xfId="16" applyFont="1" applyFill="1" applyBorder="1" applyAlignment="1">
      <alignment horizontal="right"/>
    </xf>
    <xf numFmtId="0" fontId="8" fillId="0" borderId="5" xfId="16" applyFont="1" applyBorder="1" applyAlignment="1">
      <alignment horizontal="left"/>
    </xf>
    <xf numFmtId="165" fontId="8" fillId="0" borderId="0" xfId="16" applyNumberFormat="1" applyFont="1" applyFill="1"/>
    <xf numFmtId="165" fontId="8" fillId="0" borderId="5" xfId="16" applyNumberFormat="1" applyFont="1" applyBorder="1" applyAlignment="1">
      <alignment horizontal="right"/>
    </xf>
    <xf numFmtId="166" fontId="8" fillId="0" borderId="0" xfId="25" applyNumberFormat="1" applyFont="1" applyFill="1" applyAlignment="1">
      <alignment horizontal="right"/>
    </xf>
    <xf numFmtId="165" fontId="8" fillId="0" borderId="0" xfId="16" applyNumberFormat="1" applyFont="1" applyFill="1" applyAlignment="1">
      <alignment horizontal="right"/>
    </xf>
    <xf numFmtId="165" fontId="8" fillId="0" borderId="0" xfId="16" applyNumberFormat="1" applyFont="1" applyAlignment="1">
      <alignment horizontal="right"/>
    </xf>
    <xf numFmtId="166" fontId="8" fillId="0" borderId="5" xfId="25" applyNumberFormat="1" applyFont="1" applyFill="1" applyBorder="1" applyAlignment="1">
      <alignment horizontal="right"/>
    </xf>
    <xf numFmtId="165" fontId="8" fillId="0" borderId="0" xfId="16" applyNumberFormat="1" applyFont="1"/>
    <xf numFmtId="165" fontId="8" fillId="0" borderId="5" xfId="16" applyNumberFormat="1" applyFont="1" applyBorder="1"/>
    <xf numFmtId="0" fontId="8" fillId="0" borderId="0" xfId="16" applyFont="1" applyFill="1"/>
    <xf numFmtId="49" fontId="8" fillId="0" borderId="0" xfId="44" applyNumberFormat="1" applyFont="1" applyAlignment="1">
      <alignment horizontal="left"/>
    </xf>
    <xf numFmtId="49" fontId="8" fillId="0" borderId="0" xfId="44" applyNumberFormat="1" applyFont="1" applyAlignment="1">
      <alignment horizontal="right"/>
    </xf>
    <xf numFmtId="0" fontId="8" fillId="0" borderId="0" xfId="44" applyFont="1" applyAlignment="1">
      <alignment horizontal="right"/>
    </xf>
    <xf numFmtId="0" fontId="8" fillId="0" borderId="0" xfId="44" applyFont="1"/>
    <xf numFmtId="0" fontId="8" fillId="0" borderId="0" xfId="44" applyFont="1" applyAlignment="1">
      <alignment horizontal="center"/>
    </xf>
    <xf numFmtId="0" fontId="8" fillId="0" borderId="0" xfId="44" applyFont="1" applyFill="1" applyAlignment="1">
      <alignment horizontal="left"/>
    </xf>
    <xf numFmtId="0" fontId="8" fillId="0" borderId="0" xfId="44" applyFont="1" applyFill="1" applyAlignment="1">
      <alignment horizontal="right"/>
    </xf>
    <xf numFmtId="0" fontId="8" fillId="0" borderId="0" xfId="44" applyFont="1" applyFill="1"/>
    <xf numFmtId="0" fontId="8" fillId="0" borderId="0" xfId="44" applyFont="1" applyFill="1" applyBorder="1" applyAlignment="1">
      <alignment horizontal="right"/>
    </xf>
    <xf numFmtId="0" fontId="8" fillId="0" borderId="0" xfId="44" applyFont="1" applyAlignment="1">
      <alignment horizontal="left"/>
    </xf>
    <xf numFmtId="165" fontId="8" fillId="0" borderId="0" xfId="44" applyNumberFormat="1" applyFont="1" applyAlignment="1">
      <alignment horizontal="right"/>
    </xf>
    <xf numFmtId="165" fontId="8" fillId="0" borderId="0" xfId="16" applyNumberFormat="1" applyFont="1" applyAlignment="1">
      <alignment horizontal="center"/>
    </xf>
    <xf numFmtId="0" fontId="8" fillId="0" borderId="0" xfId="44" applyNumberFormat="1" applyFont="1" applyAlignment="1">
      <alignment horizontal="left"/>
    </xf>
    <xf numFmtId="165" fontId="8" fillId="0" borderId="0" xfId="44" applyNumberFormat="1" applyFont="1" applyFill="1" applyAlignment="1">
      <alignment horizontal="right"/>
    </xf>
    <xf numFmtId="165" fontId="8" fillId="0" borderId="0" xfId="25" applyNumberFormat="1" applyFont="1" applyFill="1" applyAlignment="1">
      <alignment horizontal="right"/>
    </xf>
    <xf numFmtId="165" fontId="8" fillId="0" borderId="0" xfId="44" applyNumberFormat="1" applyFont="1" applyAlignment="1">
      <alignment horizontal="center"/>
    </xf>
    <xf numFmtId="165" fontId="8" fillId="0" borderId="0" xfId="44" applyNumberFormat="1" applyFont="1"/>
    <xf numFmtId="2" fontId="8" fillId="0" borderId="0" xfId="44" applyNumberFormat="1" applyFont="1" applyAlignment="1">
      <alignment horizontal="right"/>
    </xf>
    <xf numFmtId="165" fontId="8" fillId="0" borderId="0" xfId="44" applyNumberFormat="1" applyFont="1" applyFill="1"/>
    <xf numFmtId="0" fontId="8" fillId="0" borderId="0" xfId="47" applyFont="1" applyAlignment="1">
      <alignment horizontal="left"/>
    </xf>
    <xf numFmtId="0" fontId="8" fillId="0" borderId="0" xfId="47" applyFont="1" applyAlignment="1">
      <alignment horizontal="right"/>
    </xf>
    <xf numFmtId="0" fontId="8" fillId="0" borderId="0" xfId="47" applyFont="1"/>
    <xf numFmtId="0" fontId="8" fillId="0" borderId="0" xfId="47" applyFont="1" applyBorder="1" applyAlignment="1">
      <alignment horizontal="left"/>
    </xf>
    <xf numFmtId="0" fontId="8" fillId="0" borderId="0" xfId="47" applyFont="1" applyBorder="1" applyAlignment="1">
      <alignment horizontal="right"/>
    </xf>
    <xf numFmtId="3" fontId="8" fillId="0" borderId="0" xfId="47" applyNumberFormat="1" applyFont="1" applyBorder="1" applyAlignment="1">
      <alignment horizontal="right"/>
    </xf>
    <xf numFmtId="2" fontId="8" fillId="0" borderId="0" xfId="47" applyNumberFormat="1" applyFont="1" applyBorder="1" applyAlignment="1">
      <alignment horizontal="left"/>
    </xf>
    <xf numFmtId="0" fontId="8" fillId="0" borderId="0" xfId="47" applyFont="1" applyBorder="1"/>
    <xf numFmtId="166" fontId="8" fillId="0" borderId="0" xfId="25" applyNumberFormat="1" applyFont="1" applyBorder="1" applyAlignment="1">
      <alignment horizontal="right"/>
    </xf>
    <xf numFmtId="3" fontId="8" fillId="0" borderId="0" xfId="47" applyNumberFormat="1" applyFont="1" applyBorder="1" applyAlignment="1">
      <alignment horizontal="left"/>
    </xf>
    <xf numFmtId="0" fontId="24" fillId="0" borderId="0" xfId="0" applyFont="1" applyAlignment="1">
      <alignment horizontal="right"/>
    </xf>
    <xf numFmtId="49" fontId="24" fillId="0" borderId="0" xfId="0" applyNumberFormat="1" applyFont="1" applyAlignment="1"/>
    <xf numFmtId="49" fontId="24" fillId="0" borderId="0" xfId="0" applyNumberFormat="1" applyFont="1" applyAlignment="1">
      <alignment horizontal="left"/>
    </xf>
    <xf numFmtId="3" fontId="0" fillId="0" borderId="0" xfId="0" applyNumberFormat="1" applyAlignment="1">
      <alignment horizontal="right"/>
    </xf>
    <xf numFmtId="3" fontId="0" fillId="0" borderId="0" xfId="0" applyNumberFormat="1"/>
    <xf numFmtId="3" fontId="0" fillId="0" borderId="0" xfId="0" applyNumberFormat="1" applyAlignme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/>
    <xf numFmtId="49" fontId="8" fillId="0" borderId="0" xfId="0" applyNumberFormat="1" applyFont="1" applyFill="1" applyAlignment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/>
    <xf numFmtId="3" fontId="8" fillId="0" borderId="0" xfId="0" applyNumberFormat="1" applyFont="1" applyFill="1" applyAlignment="1"/>
    <xf numFmtId="164" fontId="8" fillId="0" borderId="0" xfId="0" applyNumberFormat="1" applyFont="1" applyFill="1" applyAlignment="1">
      <alignment horizontal="right"/>
    </xf>
    <xf numFmtId="165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/>
    <xf numFmtId="175" fontId="8" fillId="0" borderId="0" xfId="0" applyNumberFormat="1" applyFont="1" applyAlignment="1">
      <alignment horizontal="right"/>
    </xf>
    <xf numFmtId="16" fontId="8" fillId="0" borderId="0" xfId="0" applyNumberFormat="1" applyFont="1" applyAlignment="1">
      <alignment horizontal="right"/>
    </xf>
    <xf numFmtId="166" fontId="8" fillId="0" borderId="0" xfId="1" applyNumberFormat="1" applyFont="1" applyAlignment="1">
      <alignment horizontal="left"/>
    </xf>
    <xf numFmtId="0" fontId="1" fillId="0" borderId="0" xfId="49" applyFont="1" applyAlignment="1">
      <alignment horizontal="right"/>
    </xf>
    <xf numFmtId="0" fontId="1" fillId="0" borderId="0" xfId="49" applyNumberFormat="1" applyFont="1" applyAlignment="1">
      <alignment horizontal="right"/>
    </xf>
    <xf numFmtId="49" fontId="1" fillId="0" borderId="0" xfId="49" applyNumberFormat="1" applyFont="1" applyAlignment="1">
      <alignment horizontal="right"/>
    </xf>
    <xf numFmtId="0" fontId="1" fillId="0" borderId="0" xfId="50" applyFont="1"/>
    <xf numFmtId="0" fontId="1" fillId="0" borderId="0" xfId="50" applyFont="1" applyAlignment="1">
      <alignment horizontal="right"/>
    </xf>
    <xf numFmtId="165" fontId="1" fillId="0" borderId="0" xfId="50" applyNumberFormat="1" applyFont="1" applyAlignment="1">
      <alignment horizontal="right"/>
    </xf>
    <xf numFmtId="0" fontId="21" fillId="0" borderId="0" xfId="50" applyFont="1"/>
    <xf numFmtId="0" fontId="8" fillId="0" borderId="0" xfId="0" applyNumberFormat="1" applyFont="1"/>
    <xf numFmtId="0" fontId="23" fillId="0" borderId="0" xfId="0" applyFont="1" applyAlignment="1"/>
    <xf numFmtId="3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23" fillId="0" borderId="0" xfId="0" applyNumberFormat="1" applyFont="1" applyAlignment="1">
      <alignment horizontal="center"/>
    </xf>
    <xf numFmtId="3" fontId="8" fillId="0" borderId="0" xfId="0" applyNumberFormat="1" applyFont="1" applyBorder="1" applyAlignment="1"/>
    <xf numFmtId="165" fontId="8" fillId="0" borderId="0" xfId="0" applyNumberFormat="1" applyFont="1" applyBorder="1" applyAlignment="1"/>
    <xf numFmtId="2" fontId="8" fillId="0" borderId="0" xfId="0" applyNumberFormat="1" applyFont="1" applyAlignment="1"/>
    <xf numFmtId="0" fontId="8" fillId="0" borderId="0" xfId="0" applyNumberFormat="1" applyFont="1" applyBorder="1" applyAlignment="1"/>
    <xf numFmtId="1" fontId="8" fillId="0" borderId="0" xfId="0" applyNumberFormat="1" applyFont="1" applyBorder="1" applyAlignment="1"/>
    <xf numFmtId="3" fontId="8" fillId="0" borderId="0" xfId="0" applyNumberFormat="1" applyFont="1" applyBorder="1" applyAlignment="1">
      <alignment horizontal="right"/>
    </xf>
    <xf numFmtId="165" fontId="8" fillId="0" borderId="0" xfId="0" applyNumberFormat="1" applyFont="1" applyAlignment="1"/>
    <xf numFmtId="0" fontId="11" fillId="0" borderId="0" xfId="0" applyFont="1" applyAlignment="1"/>
    <xf numFmtId="176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177" fontId="8" fillId="0" borderId="0" xfId="0" applyNumberFormat="1" applyFont="1" applyAlignment="1">
      <alignment horizontal="center"/>
    </xf>
    <xf numFmtId="17" fontId="8" fillId="0" borderId="0" xfId="0" quotePrefix="1" applyNumberFormat="1" applyFont="1" applyAlignment="1">
      <alignment horizontal="right"/>
    </xf>
    <xf numFmtId="0" fontId="8" fillId="0" borderId="0" xfId="0" quotePrefix="1" applyFont="1" applyAlignment="1">
      <alignment horizontal="right"/>
    </xf>
    <xf numFmtId="165" fontId="8" fillId="0" borderId="0" xfId="11" applyNumberFormat="1" applyFont="1"/>
    <xf numFmtId="3" fontId="8" fillId="0" borderId="0" xfId="11" applyNumberFormat="1" applyFont="1"/>
    <xf numFmtId="172" fontId="8" fillId="0" borderId="0" xfId="0" applyNumberFormat="1" applyFont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173" fontId="8" fillId="0" borderId="0" xfId="0" applyNumberFormat="1" applyFont="1"/>
    <xf numFmtId="173" fontId="8" fillId="0" borderId="0" xfId="0" applyNumberFormat="1" applyFont="1" applyAlignment="1">
      <alignment horizontal="right"/>
    </xf>
    <xf numFmtId="173" fontId="8" fillId="0" borderId="0" xfId="52" applyNumberFormat="1" applyFont="1"/>
    <xf numFmtId="177" fontId="8" fillId="0" borderId="0" xfId="0" applyNumberFormat="1" applyFont="1" applyAlignment="1">
      <alignment horizontal="right"/>
    </xf>
    <xf numFmtId="49" fontId="8" fillId="0" borderId="0" xfId="0" applyNumberFormat="1" applyFont="1" applyFill="1"/>
    <xf numFmtId="3" fontId="11" fillId="0" borderId="0" xfId="0" applyNumberFormat="1" applyFont="1" applyFill="1"/>
    <xf numFmtId="49" fontId="8" fillId="0" borderId="0" xfId="0" applyNumberFormat="1" applyFont="1" applyFill="1" applyAlignment="1">
      <alignment horizontal="left"/>
    </xf>
    <xf numFmtId="1" fontId="8" fillId="0" borderId="0" xfId="0" applyNumberFormat="1" applyFont="1" applyFill="1"/>
    <xf numFmtId="49" fontId="8" fillId="0" borderId="0" xfId="0" applyNumberFormat="1" applyFont="1" applyFill="1" applyAlignment="1">
      <alignment horizontal="right"/>
    </xf>
    <xf numFmtId="43" fontId="8" fillId="0" borderId="0" xfId="1" applyFont="1" applyFill="1" applyAlignment="1">
      <alignment horizontal="right"/>
    </xf>
    <xf numFmtId="43" fontId="8" fillId="0" borderId="0" xfId="1" applyFont="1" applyFill="1"/>
    <xf numFmtId="165" fontId="11" fillId="0" borderId="0" xfId="0" applyNumberFormat="1" applyFont="1" applyFill="1" applyAlignment="1">
      <alignment horizontal="left"/>
    </xf>
    <xf numFmtId="37" fontId="8" fillId="0" borderId="0" xfId="1" applyNumberFormat="1" applyFont="1" applyFill="1" applyAlignment="1">
      <alignment horizontal="right"/>
    </xf>
    <xf numFmtId="0" fontId="11" fillId="0" borderId="0" xfId="0" applyFont="1" applyFill="1" applyAlignment="1">
      <alignment horizontal="right"/>
    </xf>
    <xf numFmtId="167" fontId="8" fillId="0" borderId="0" xfId="2" applyNumberFormat="1" applyFont="1" applyFill="1" applyAlignment="1">
      <alignment horizontal="right"/>
    </xf>
    <xf numFmtId="170" fontId="8" fillId="0" borderId="0" xfId="53" applyNumberFormat="1" applyFont="1" applyAlignment="1">
      <alignment horizontal="right"/>
    </xf>
    <xf numFmtId="166" fontId="8" fillId="0" borderId="0" xfId="11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18" applyFont="1" applyAlignment="1">
      <alignment horizontal="center"/>
    </xf>
    <xf numFmtId="0" fontId="8" fillId="0" borderId="0" xfId="18" applyFont="1" applyFill="1" applyAlignment="1">
      <alignment horizontal="center"/>
    </xf>
    <xf numFmtId="0" fontId="8" fillId="0" borderId="0" xfId="45" applyFont="1" applyFill="1" applyAlignment="1">
      <alignment horizontal="center"/>
    </xf>
    <xf numFmtId="0" fontId="25" fillId="0" borderId="0" xfId="0" applyFont="1" applyAlignment="1">
      <alignment horizontal="right"/>
    </xf>
  </cellXfs>
  <cellStyles count="54">
    <cellStyle name="column heading border A&amp;B" xfId="8"/>
    <cellStyle name="column heading border above" xfId="4"/>
    <cellStyle name="column heading border below" xfId="6"/>
    <cellStyle name="column heading no border &amp; short title" xfId="5"/>
    <cellStyle name="Comma" xfId="1" builtinId="3"/>
    <cellStyle name="comma 0 decimal" xfId="9"/>
    <cellStyle name="comma 1 decimal" xfId="10"/>
    <cellStyle name="Comma 2" xfId="11"/>
    <cellStyle name="comma 2 decimal" xfId="7"/>
    <cellStyle name="Comma 3" xfId="19"/>
    <cellStyle name="Comma 4" xfId="20"/>
    <cellStyle name="Comma 5" xfId="21"/>
    <cellStyle name="Comma 6" xfId="25"/>
    <cellStyle name="Currency" xfId="2" builtinId="4"/>
    <cellStyle name="Normal" xfId="0" builtinId="0"/>
    <cellStyle name="Normal 10" xfId="33"/>
    <cellStyle name="Normal 10 2" xfId="50"/>
    <cellStyle name="Normal 11" xfId="36"/>
    <cellStyle name="Normal 11 2" xfId="42"/>
    <cellStyle name="Normal 11 2 2" xfId="43"/>
    <cellStyle name="Normal 12" xfId="49"/>
    <cellStyle name="Normal 13" xfId="51"/>
    <cellStyle name="Normal 2" xfId="16"/>
    <cellStyle name="Normal 2 2" xfId="18"/>
    <cellStyle name="Normal 2 2 2" xfId="52"/>
    <cellStyle name="Normal 2 3" xfId="35"/>
    <cellStyle name="Normal 2 4" xfId="41"/>
    <cellStyle name="Normal 3" xfId="22"/>
    <cellStyle name="Normal 3 2" xfId="26"/>
    <cellStyle name="Normal 3 2 2" xfId="34"/>
    <cellStyle name="Normal 3 2 2 2" xfId="48"/>
    <cellStyle name="Normal 3 3" xfId="37"/>
    <cellStyle name="Normal 3 4" xfId="47"/>
    <cellStyle name="Normal 4" xfId="17"/>
    <cellStyle name="Normal 4 2" xfId="29"/>
    <cellStyle name="Normal 4 3" xfId="38"/>
    <cellStyle name="Normal 5" xfId="15"/>
    <cellStyle name="Normal 5 2" xfId="30"/>
    <cellStyle name="Normal 6" xfId="23"/>
    <cellStyle name="Normal 6 2" xfId="31"/>
    <cellStyle name="Normal 6 3" xfId="39"/>
    <cellStyle name="Normal 7" xfId="24"/>
    <cellStyle name="Normal 7 2" xfId="40"/>
    <cellStyle name="Normal 8" xfId="28"/>
    <cellStyle name="Normal 9" xfId="32"/>
    <cellStyle name="Normal_10.6" xfId="45"/>
    <cellStyle name="Normal_C1" xfId="53"/>
    <cellStyle name="Normal_precis summary stats '01" xfId="3"/>
    <cellStyle name="Normal_Sheet3" xfId="46"/>
    <cellStyle name="Normal_vol2 07 tx 08" xfId="44"/>
    <cellStyle name="Percent 2" xfId="27"/>
    <cellStyle name="title 1" xfId="12"/>
    <cellStyle name="title 2" xfId="13"/>
    <cellStyle name="title 3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days CV</a:t>
            </a:r>
          </a:p>
        </c:rich>
      </c:tx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'3.3'!$G$6</c:f>
              <c:strCache>
                <c:ptCount val="1"/>
                <c:pt idx="0">
                  <c:v>HD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'3.3'!$G$7:$G$25</c:f>
              <c:numCache>
                <c:formatCode>#,##0.0</c:formatCode>
                <c:ptCount val="19"/>
                <c:pt idx="0">
                  <c:v>3.7843800000000001</c:v>
                </c:pt>
                <c:pt idx="1">
                  <c:v>3.8565</c:v>
                </c:pt>
                <c:pt idx="2">
                  <c:v>3.6518899999999999</c:v>
                </c:pt>
                <c:pt idx="3">
                  <c:v>3.53877</c:v>
                </c:pt>
                <c:pt idx="4">
                  <c:v>3.4653999999999998</c:v>
                </c:pt>
                <c:pt idx="5">
                  <c:v>3.4296500000000001</c:v>
                </c:pt>
                <c:pt idx="6">
                  <c:v>3.5730200000000001</c:v>
                </c:pt>
                <c:pt idx="7">
                  <c:v>3.5227499999999998</c:v>
                </c:pt>
                <c:pt idx="8">
                  <c:v>3.5979299999999999</c:v>
                </c:pt>
                <c:pt idx="9">
                  <c:v>3.62907</c:v>
                </c:pt>
                <c:pt idx="10">
                  <c:v>3.6429800000000001</c:v>
                </c:pt>
                <c:pt idx="11">
                  <c:v>3.6011199999999999</c:v>
                </c:pt>
                <c:pt idx="12">
                  <c:v>3.4603899999999999</c:v>
                </c:pt>
                <c:pt idx="13">
                  <c:v>3.20987</c:v>
                </c:pt>
                <c:pt idx="14">
                  <c:v>3.0819899999999998</c:v>
                </c:pt>
                <c:pt idx="15">
                  <c:v>2.9904799999999998</c:v>
                </c:pt>
                <c:pt idx="16">
                  <c:v>2.82497</c:v>
                </c:pt>
                <c:pt idx="17">
                  <c:v>2.7664300000000002</c:v>
                </c:pt>
                <c:pt idx="18">
                  <c:v>2.4830399999999999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'3.3'!$H$6</c:f>
              <c:strCache>
                <c:ptCount val="1"/>
                <c:pt idx="0">
                  <c:v>PD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'3.3'!$H$7:$H$25</c:f>
              <c:numCache>
                <c:formatCode>#,##0.0</c:formatCode>
                <c:ptCount val="19"/>
                <c:pt idx="0">
                  <c:v>4.8594200000000001</c:v>
                </c:pt>
                <c:pt idx="1">
                  <c:v>4.50528</c:v>
                </c:pt>
                <c:pt idx="2">
                  <c:v>4.2903900000000004</c:v>
                </c:pt>
                <c:pt idx="3">
                  <c:v>4.2195799999999997</c:v>
                </c:pt>
                <c:pt idx="4">
                  <c:v>3.9486300000000001</c:v>
                </c:pt>
                <c:pt idx="5">
                  <c:v>3.7772800000000002</c:v>
                </c:pt>
                <c:pt idx="6">
                  <c:v>3.87229</c:v>
                </c:pt>
                <c:pt idx="7">
                  <c:v>3.98366</c:v>
                </c:pt>
                <c:pt idx="8">
                  <c:v>4.1488699999999996</c:v>
                </c:pt>
                <c:pt idx="9">
                  <c:v>3.8007599999999999</c:v>
                </c:pt>
                <c:pt idx="10">
                  <c:v>3.6255799999999998</c:v>
                </c:pt>
                <c:pt idx="11">
                  <c:v>3.7451300000000001</c:v>
                </c:pt>
                <c:pt idx="12">
                  <c:v>3.5292300000000001</c:v>
                </c:pt>
                <c:pt idx="13">
                  <c:v>3.2242099999999998</c:v>
                </c:pt>
                <c:pt idx="14">
                  <c:v>2.9047299999999998</c:v>
                </c:pt>
                <c:pt idx="15">
                  <c:v>3.0612699999999999</c:v>
                </c:pt>
                <c:pt idx="16">
                  <c:v>2.6559699999999999</c:v>
                </c:pt>
                <c:pt idx="17">
                  <c:v>2.5425399999999998</c:v>
                </c:pt>
                <c:pt idx="18">
                  <c:v>2.5095800000000001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'3.3'!$I$6</c:f>
              <c:strCache>
                <c:ptCount val="1"/>
                <c:pt idx="0">
                  <c:v>Tx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'3.3'!$I$7:$I$25</c:f>
              <c:numCache>
                <c:formatCode>#,##0.0</c:formatCode>
                <c:ptCount val="19"/>
                <c:pt idx="0">
                  <c:v>1.6165400000000001</c:v>
                </c:pt>
                <c:pt idx="1">
                  <c:v>1.67696</c:v>
                </c:pt>
                <c:pt idx="2">
                  <c:v>1.4902500000000001</c:v>
                </c:pt>
                <c:pt idx="3">
                  <c:v>1.2919400000000001</c:v>
                </c:pt>
                <c:pt idx="4">
                  <c:v>1.3138799999999999</c:v>
                </c:pt>
                <c:pt idx="5">
                  <c:v>1.29827</c:v>
                </c:pt>
                <c:pt idx="6">
                  <c:v>1.2502599999999999</c:v>
                </c:pt>
                <c:pt idx="7">
                  <c:v>1.1195900000000001</c:v>
                </c:pt>
                <c:pt idx="8">
                  <c:v>1.21594</c:v>
                </c:pt>
                <c:pt idx="9">
                  <c:v>1.3094399999999999</c:v>
                </c:pt>
                <c:pt idx="10">
                  <c:v>1.1321699999999999</c:v>
                </c:pt>
                <c:pt idx="11">
                  <c:v>1.0672900000000001</c:v>
                </c:pt>
                <c:pt idx="12">
                  <c:v>0.96884999999999999</c:v>
                </c:pt>
                <c:pt idx="13">
                  <c:v>0.93535000000000001</c:v>
                </c:pt>
                <c:pt idx="14">
                  <c:v>0.85428999999999999</c:v>
                </c:pt>
                <c:pt idx="15">
                  <c:v>0.80637999999999999</c:v>
                </c:pt>
                <c:pt idx="16">
                  <c:v>0.79171000000000002</c:v>
                </c:pt>
                <c:pt idx="17">
                  <c:v>0.72901000000000005</c:v>
                </c:pt>
                <c:pt idx="18">
                  <c:v>0.68584999999999996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'3.3'!$J$6</c:f>
              <c:strCache>
                <c:ptCount val="1"/>
                <c:pt idx="0">
                  <c:v>All dialysis</c:v>
                </c:pt>
              </c:strCache>
            </c:strRef>
          </c:tx>
          <c:marker>
            <c:symbol val="none"/>
          </c:marker>
          <c:cat>
            <c:strRef>
              <c:f>'3.3'!$A$7:$A$25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'3.3'!$J$7:$J$25</c:f>
              <c:numCache>
                <c:formatCode>#,##0.0</c:formatCode>
                <c:ptCount val="19"/>
                <c:pt idx="0">
                  <c:v>3.9135800000000001</c:v>
                </c:pt>
                <c:pt idx="1">
                  <c:v>3.9366099999999999</c:v>
                </c:pt>
                <c:pt idx="2">
                  <c:v>3.7303299999999999</c:v>
                </c:pt>
                <c:pt idx="3">
                  <c:v>3.6097100000000002</c:v>
                </c:pt>
                <c:pt idx="4">
                  <c:v>3.5094400000000001</c:v>
                </c:pt>
                <c:pt idx="5">
                  <c:v>3.4571000000000001</c:v>
                </c:pt>
                <c:pt idx="6">
                  <c:v>3.5897800000000002</c:v>
                </c:pt>
                <c:pt idx="7">
                  <c:v>3.5460699999999998</c:v>
                </c:pt>
                <c:pt idx="8">
                  <c:v>3.62954</c:v>
                </c:pt>
                <c:pt idx="9">
                  <c:v>3.6301700000000001</c:v>
                </c:pt>
                <c:pt idx="10">
                  <c:v>3.63089</c:v>
                </c:pt>
                <c:pt idx="11">
                  <c:v>3.6102500000000002</c:v>
                </c:pt>
                <c:pt idx="12">
                  <c:v>3.4540000000000002</c:v>
                </c:pt>
                <c:pt idx="13">
                  <c:v>3.2053500000000001</c:v>
                </c:pt>
                <c:pt idx="14">
                  <c:v>3.0640700000000001</c:v>
                </c:pt>
                <c:pt idx="15">
                  <c:v>2.9832700000000001</c:v>
                </c:pt>
                <c:pt idx="16">
                  <c:v>2.8079700000000001</c:v>
                </c:pt>
                <c:pt idx="17">
                  <c:v>2.7496800000000001</c:v>
                </c:pt>
                <c:pt idx="18">
                  <c:v>2.47818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32672"/>
        <c:axId val="136734208"/>
      </c:lineChart>
      <c:catAx>
        <c:axId val="1367326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6734208"/>
        <c:crosses val="autoZero"/>
        <c:auto val="1"/>
        <c:lblAlgn val="ctr"/>
        <c:lblOffset val="100"/>
        <c:noMultiLvlLbl val="0"/>
      </c:catAx>
      <c:valAx>
        <c:axId val="136734208"/>
        <c:scaling>
          <c:orientation val="minMax"/>
        </c:scaling>
        <c:delete val="0"/>
        <c:axPos val="l"/>
        <c:majorGridlines/>
        <c:numFmt formatCode="#,##0.0" sourceLinked="1"/>
        <c:majorTickMark val="out"/>
        <c:minorTickMark val="none"/>
        <c:tickLblPos val="nextTo"/>
        <c:crossAx val="136732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Tx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'3.4'!$F$9:$F$10</c:f>
              <c:strCache>
                <c:ptCount val="1"/>
                <c:pt idx="0">
                  <c:v>Tx With infection</c:v>
                </c:pt>
              </c:strCache>
            </c:strRef>
          </c:tx>
          <c:marker>
            <c:symbol val="none"/>
          </c:marker>
          <c:cat>
            <c:strRef>
              <c:f>'3.4'!$A$11:$A$29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'3.4'!$F$11:$F$29</c:f>
              <c:numCache>
                <c:formatCode>#,##0</c:formatCode>
                <c:ptCount val="19"/>
                <c:pt idx="0">
                  <c:v>422.36160000000001</c:v>
                </c:pt>
                <c:pt idx="1">
                  <c:v>459.35739999999998</c:v>
                </c:pt>
                <c:pt idx="2">
                  <c:v>471.11939999999998</c:v>
                </c:pt>
                <c:pt idx="3">
                  <c:v>452.52339999999998</c:v>
                </c:pt>
                <c:pt idx="4">
                  <c:v>473.69150000000002</c:v>
                </c:pt>
                <c:pt idx="5">
                  <c:v>468.06580000000002</c:v>
                </c:pt>
                <c:pt idx="6">
                  <c:v>473.53210000000001</c:v>
                </c:pt>
                <c:pt idx="7">
                  <c:v>466.45859999999999</c:v>
                </c:pt>
                <c:pt idx="8">
                  <c:v>500.73489999999998</c:v>
                </c:pt>
                <c:pt idx="9">
                  <c:v>507.22559999999999</c:v>
                </c:pt>
                <c:pt idx="10">
                  <c:v>500.93450000000001</c:v>
                </c:pt>
                <c:pt idx="11">
                  <c:v>513.51279999999997</c:v>
                </c:pt>
                <c:pt idx="12">
                  <c:v>535.14080000000001</c:v>
                </c:pt>
                <c:pt idx="13">
                  <c:v>498.86320000000001</c:v>
                </c:pt>
                <c:pt idx="14">
                  <c:v>473.86520000000002</c:v>
                </c:pt>
                <c:pt idx="15">
                  <c:v>472.69850000000002</c:v>
                </c:pt>
                <c:pt idx="16">
                  <c:v>476.92099999999999</c:v>
                </c:pt>
                <c:pt idx="17">
                  <c:v>464.07339999999999</c:v>
                </c:pt>
                <c:pt idx="18">
                  <c:v>504.55399999999997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'3.4'!$G$9:$G$10</c:f>
              <c:strCache>
                <c:ptCount val="1"/>
                <c:pt idx="0">
                  <c:v>Tx For infection</c:v>
                </c:pt>
              </c:strCache>
            </c:strRef>
          </c:tx>
          <c:marker>
            <c:symbol val="none"/>
          </c:marker>
          <c:cat>
            <c:strRef>
              <c:f>'3.4'!$A$11:$A$29</c:f>
              <c:strCach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strCache>
            </c:strRef>
          </c:cat>
          <c:val>
            <c:numRef>
              <c:f>'3.4'!$G$11:$G$29</c:f>
              <c:numCache>
                <c:formatCode>#,##0</c:formatCode>
                <c:ptCount val="19"/>
                <c:pt idx="0">
                  <c:v>244.3546</c:v>
                </c:pt>
                <c:pt idx="1">
                  <c:v>236.73779999999999</c:v>
                </c:pt>
                <c:pt idx="2">
                  <c:v>250.53800000000001</c:v>
                </c:pt>
                <c:pt idx="3">
                  <c:v>245.94239999999999</c:v>
                </c:pt>
                <c:pt idx="4">
                  <c:v>256.61950000000002</c:v>
                </c:pt>
                <c:pt idx="5">
                  <c:v>249.99299999999999</c:v>
                </c:pt>
                <c:pt idx="6">
                  <c:v>263.06439999999998</c:v>
                </c:pt>
                <c:pt idx="7">
                  <c:v>251.48490000000001</c:v>
                </c:pt>
                <c:pt idx="8">
                  <c:v>261.72309999999999</c:v>
                </c:pt>
                <c:pt idx="9">
                  <c:v>256.26159999999999</c:v>
                </c:pt>
                <c:pt idx="10">
                  <c:v>244.4768</c:v>
                </c:pt>
                <c:pt idx="11">
                  <c:v>244.7467</c:v>
                </c:pt>
                <c:pt idx="12">
                  <c:v>267.03949999999998</c:v>
                </c:pt>
                <c:pt idx="13">
                  <c:v>245.60130000000001</c:v>
                </c:pt>
                <c:pt idx="14">
                  <c:v>225.93459999999999</c:v>
                </c:pt>
                <c:pt idx="15">
                  <c:v>220.9539</c:v>
                </c:pt>
                <c:pt idx="16">
                  <c:v>239.3596</c:v>
                </c:pt>
                <c:pt idx="17">
                  <c:v>223.244</c:v>
                </c:pt>
                <c:pt idx="18">
                  <c:v>233.02379999999999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759936"/>
        <c:axId val="138281344"/>
      </c:lineChart>
      <c:catAx>
        <c:axId val="1367599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38281344"/>
        <c:crosses val="autoZero"/>
        <c:auto val="1"/>
        <c:lblAlgn val="ctr"/>
        <c:lblOffset val="100"/>
        <c:noMultiLvlLbl val="0"/>
      </c:catAx>
      <c:valAx>
        <c:axId val="138281344"/>
        <c:scaling>
          <c:orientation val="minMax"/>
          <c:max val="12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36759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8</xdr:col>
      <xdr:colOff>628650</xdr:colOff>
      <xdr:row>55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5</xdr:col>
      <xdr:colOff>495300</xdr:colOff>
      <xdr:row>75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showGridLines="0" zoomScaleNormal="100" workbookViewId="0"/>
  </sheetViews>
  <sheetFormatPr defaultRowHeight="15"/>
  <cols>
    <col min="1" max="1" width="16.5703125" style="31" customWidth="1"/>
    <col min="2" max="2" width="15.140625" style="11" bestFit="1" customWidth="1"/>
    <col min="3" max="3" width="17" style="26" bestFit="1" customWidth="1"/>
    <col min="4" max="4" width="10.85546875" style="26" customWidth="1"/>
    <col min="5" max="5" width="15.42578125" style="11" bestFit="1" customWidth="1"/>
    <col min="6" max="6" width="15.7109375" style="11" bestFit="1" customWidth="1"/>
    <col min="7" max="199" width="9.140625" style="11"/>
    <col min="200" max="200" width="26.140625" style="11" customWidth="1"/>
    <col min="201" max="201" width="16.5703125" style="11" customWidth="1"/>
    <col min="202" max="202" width="13" style="11" bestFit="1" customWidth="1"/>
    <col min="203" max="203" width="17" style="11" bestFit="1" customWidth="1"/>
    <col min="204" max="204" width="8.85546875" style="11" customWidth="1"/>
    <col min="205" max="205" width="12.7109375" style="11" bestFit="1" customWidth="1"/>
    <col min="206" max="206" width="17" style="11" bestFit="1" customWidth="1"/>
    <col min="207" max="207" width="9.140625" style="11"/>
    <col min="208" max="208" width="13.85546875" style="11" bestFit="1" customWidth="1"/>
    <col min="209" max="210" width="9.28515625" style="11" bestFit="1" customWidth="1"/>
    <col min="211" max="211" width="9.140625" style="11"/>
    <col min="212" max="212" width="9.28515625" style="11" bestFit="1" customWidth="1"/>
    <col min="213" max="455" width="9.140625" style="11"/>
    <col min="456" max="456" width="26.140625" style="11" customWidth="1"/>
    <col min="457" max="457" width="16.5703125" style="11" customWidth="1"/>
    <col min="458" max="458" width="13" style="11" bestFit="1" customWidth="1"/>
    <col min="459" max="459" width="17" style="11" bestFit="1" customWidth="1"/>
    <col min="460" max="460" width="8.85546875" style="11" customWidth="1"/>
    <col min="461" max="461" width="12.7109375" style="11" bestFit="1" customWidth="1"/>
    <col min="462" max="462" width="17" style="11" bestFit="1" customWidth="1"/>
    <col min="463" max="463" width="9.140625" style="11"/>
    <col min="464" max="464" width="13.85546875" style="11" bestFit="1" customWidth="1"/>
    <col min="465" max="466" width="9.28515625" style="11" bestFit="1" customWidth="1"/>
    <col min="467" max="467" width="9.140625" style="11"/>
    <col min="468" max="468" width="9.28515625" style="11" bestFit="1" customWidth="1"/>
    <col min="469" max="711" width="9.140625" style="11"/>
    <col min="712" max="712" width="26.140625" style="11" customWidth="1"/>
    <col min="713" max="713" width="16.5703125" style="11" customWidth="1"/>
    <col min="714" max="714" width="13" style="11" bestFit="1" customWidth="1"/>
    <col min="715" max="715" width="17" style="11" bestFit="1" customWidth="1"/>
    <col min="716" max="716" width="8.85546875" style="11" customWidth="1"/>
    <col min="717" max="717" width="12.7109375" style="11" bestFit="1" customWidth="1"/>
    <col min="718" max="718" width="17" style="11" bestFit="1" customWidth="1"/>
    <col min="719" max="719" width="9.140625" style="11"/>
    <col min="720" max="720" width="13.85546875" style="11" bestFit="1" customWidth="1"/>
    <col min="721" max="722" width="9.28515625" style="11" bestFit="1" customWidth="1"/>
    <col min="723" max="723" width="9.140625" style="11"/>
    <col min="724" max="724" width="9.28515625" style="11" bestFit="1" customWidth="1"/>
    <col min="725" max="967" width="9.140625" style="11"/>
    <col min="968" max="968" width="26.140625" style="11" customWidth="1"/>
    <col min="969" max="969" width="16.5703125" style="11" customWidth="1"/>
    <col min="970" max="970" width="13" style="11" bestFit="1" customWidth="1"/>
    <col min="971" max="971" width="17" style="11" bestFit="1" customWidth="1"/>
    <col min="972" max="972" width="8.85546875" style="11" customWidth="1"/>
    <col min="973" max="973" width="12.7109375" style="11" bestFit="1" customWidth="1"/>
    <col min="974" max="974" width="17" style="11" bestFit="1" customWidth="1"/>
    <col min="975" max="975" width="9.140625" style="11"/>
    <col min="976" max="976" width="13.85546875" style="11" bestFit="1" customWidth="1"/>
    <col min="977" max="978" width="9.28515625" style="11" bestFit="1" customWidth="1"/>
    <col min="979" max="979" width="9.140625" style="11"/>
    <col min="980" max="980" width="9.28515625" style="11" bestFit="1" customWidth="1"/>
    <col min="981" max="1223" width="9.140625" style="11"/>
    <col min="1224" max="1224" width="26.140625" style="11" customWidth="1"/>
    <col min="1225" max="1225" width="16.5703125" style="11" customWidth="1"/>
    <col min="1226" max="1226" width="13" style="11" bestFit="1" customWidth="1"/>
    <col min="1227" max="1227" width="17" style="11" bestFit="1" customWidth="1"/>
    <col min="1228" max="1228" width="8.85546875" style="11" customWidth="1"/>
    <col min="1229" max="1229" width="12.7109375" style="11" bestFit="1" customWidth="1"/>
    <col min="1230" max="1230" width="17" style="11" bestFit="1" customWidth="1"/>
    <col min="1231" max="1231" width="9.140625" style="11"/>
    <col min="1232" max="1232" width="13.85546875" style="11" bestFit="1" customWidth="1"/>
    <col min="1233" max="1234" width="9.28515625" style="11" bestFit="1" customWidth="1"/>
    <col min="1235" max="1235" width="9.140625" style="11"/>
    <col min="1236" max="1236" width="9.28515625" style="11" bestFit="1" customWidth="1"/>
    <col min="1237" max="1479" width="9.140625" style="11"/>
    <col min="1480" max="1480" width="26.140625" style="11" customWidth="1"/>
    <col min="1481" max="1481" width="16.5703125" style="11" customWidth="1"/>
    <col min="1482" max="1482" width="13" style="11" bestFit="1" customWidth="1"/>
    <col min="1483" max="1483" width="17" style="11" bestFit="1" customWidth="1"/>
    <col min="1484" max="1484" width="8.85546875" style="11" customWidth="1"/>
    <col min="1485" max="1485" width="12.7109375" style="11" bestFit="1" customWidth="1"/>
    <col min="1486" max="1486" width="17" style="11" bestFit="1" customWidth="1"/>
    <col min="1487" max="1487" width="9.140625" style="11"/>
    <col min="1488" max="1488" width="13.85546875" style="11" bestFit="1" customWidth="1"/>
    <col min="1489" max="1490" width="9.28515625" style="11" bestFit="1" customWidth="1"/>
    <col min="1491" max="1491" width="9.140625" style="11"/>
    <col min="1492" max="1492" width="9.28515625" style="11" bestFit="1" customWidth="1"/>
    <col min="1493" max="1735" width="9.140625" style="11"/>
    <col min="1736" max="1736" width="26.140625" style="11" customWidth="1"/>
    <col min="1737" max="1737" width="16.5703125" style="11" customWidth="1"/>
    <col min="1738" max="1738" width="13" style="11" bestFit="1" customWidth="1"/>
    <col min="1739" max="1739" width="17" style="11" bestFit="1" customWidth="1"/>
    <col min="1740" max="1740" width="8.85546875" style="11" customWidth="1"/>
    <col min="1741" max="1741" width="12.7109375" style="11" bestFit="1" customWidth="1"/>
    <col min="1742" max="1742" width="17" style="11" bestFit="1" customWidth="1"/>
    <col min="1743" max="1743" width="9.140625" style="11"/>
    <col min="1744" max="1744" width="13.85546875" style="11" bestFit="1" customWidth="1"/>
    <col min="1745" max="1746" width="9.28515625" style="11" bestFit="1" customWidth="1"/>
    <col min="1747" max="1747" width="9.140625" style="11"/>
    <col min="1748" max="1748" width="9.28515625" style="11" bestFit="1" customWidth="1"/>
    <col min="1749" max="1991" width="9.140625" style="11"/>
    <col min="1992" max="1992" width="26.140625" style="11" customWidth="1"/>
    <col min="1993" max="1993" width="16.5703125" style="11" customWidth="1"/>
    <col min="1994" max="1994" width="13" style="11" bestFit="1" customWidth="1"/>
    <col min="1995" max="1995" width="17" style="11" bestFit="1" customWidth="1"/>
    <col min="1996" max="1996" width="8.85546875" style="11" customWidth="1"/>
    <col min="1997" max="1997" width="12.7109375" style="11" bestFit="1" customWidth="1"/>
    <col min="1998" max="1998" width="17" style="11" bestFit="1" customWidth="1"/>
    <col min="1999" max="1999" width="9.140625" style="11"/>
    <col min="2000" max="2000" width="13.85546875" style="11" bestFit="1" customWidth="1"/>
    <col min="2001" max="2002" width="9.28515625" style="11" bestFit="1" customWidth="1"/>
    <col min="2003" max="2003" width="9.140625" style="11"/>
    <col min="2004" max="2004" width="9.28515625" style="11" bestFit="1" customWidth="1"/>
    <col min="2005" max="2247" width="9.140625" style="11"/>
    <col min="2248" max="2248" width="26.140625" style="11" customWidth="1"/>
    <col min="2249" max="2249" width="16.5703125" style="11" customWidth="1"/>
    <col min="2250" max="2250" width="13" style="11" bestFit="1" customWidth="1"/>
    <col min="2251" max="2251" width="17" style="11" bestFit="1" customWidth="1"/>
    <col min="2252" max="2252" width="8.85546875" style="11" customWidth="1"/>
    <col min="2253" max="2253" width="12.7109375" style="11" bestFit="1" customWidth="1"/>
    <col min="2254" max="2254" width="17" style="11" bestFit="1" customWidth="1"/>
    <col min="2255" max="2255" width="9.140625" style="11"/>
    <col min="2256" max="2256" width="13.85546875" style="11" bestFit="1" customWidth="1"/>
    <col min="2257" max="2258" width="9.28515625" style="11" bestFit="1" customWidth="1"/>
    <col min="2259" max="2259" width="9.140625" style="11"/>
    <col min="2260" max="2260" width="9.28515625" style="11" bestFit="1" customWidth="1"/>
    <col min="2261" max="2503" width="9.140625" style="11"/>
    <col min="2504" max="2504" width="26.140625" style="11" customWidth="1"/>
    <col min="2505" max="2505" width="16.5703125" style="11" customWidth="1"/>
    <col min="2506" max="2506" width="13" style="11" bestFit="1" customWidth="1"/>
    <col min="2507" max="2507" width="17" style="11" bestFit="1" customWidth="1"/>
    <col min="2508" max="2508" width="8.85546875" style="11" customWidth="1"/>
    <col min="2509" max="2509" width="12.7109375" style="11" bestFit="1" customWidth="1"/>
    <col min="2510" max="2510" width="17" style="11" bestFit="1" customWidth="1"/>
    <col min="2511" max="2511" width="9.140625" style="11"/>
    <col min="2512" max="2512" width="13.85546875" style="11" bestFit="1" customWidth="1"/>
    <col min="2513" max="2514" width="9.28515625" style="11" bestFit="1" customWidth="1"/>
    <col min="2515" max="2515" width="9.140625" style="11"/>
    <col min="2516" max="2516" width="9.28515625" style="11" bestFit="1" customWidth="1"/>
    <col min="2517" max="2759" width="9.140625" style="11"/>
    <col min="2760" max="2760" width="26.140625" style="11" customWidth="1"/>
    <col min="2761" max="2761" width="16.5703125" style="11" customWidth="1"/>
    <col min="2762" max="2762" width="13" style="11" bestFit="1" customWidth="1"/>
    <col min="2763" max="2763" width="17" style="11" bestFit="1" customWidth="1"/>
    <col min="2764" max="2764" width="8.85546875" style="11" customWidth="1"/>
    <col min="2765" max="2765" width="12.7109375" style="11" bestFit="1" customWidth="1"/>
    <col min="2766" max="2766" width="17" style="11" bestFit="1" customWidth="1"/>
    <col min="2767" max="2767" width="9.140625" style="11"/>
    <col min="2768" max="2768" width="13.85546875" style="11" bestFit="1" customWidth="1"/>
    <col min="2769" max="2770" width="9.28515625" style="11" bestFit="1" customWidth="1"/>
    <col min="2771" max="2771" width="9.140625" style="11"/>
    <col min="2772" max="2772" width="9.28515625" style="11" bestFit="1" customWidth="1"/>
    <col min="2773" max="3015" width="9.140625" style="11"/>
    <col min="3016" max="3016" width="26.140625" style="11" customWidth="1"/>
    <col min="3017" max="3017" width="16.5703125" style="11" customWidth="1"/>
    <col min="3018" max="3018" width="13" style="11" bestFit="1" customWidth="1"/>
    <col min="3019" max="3019" width="17" style="11" bestFit="1" customWidth="1"/>
    <col min="3020" max="3020" width="8.85546875" style="11" customWidth="1"/>
    <col min="3021" max="3021" width="12.7109375" style="11" bestFit="1" customWidth="1"/>
    <col min="3022" max="3022" width="17" style="11" bestFit="1" customWidth="1"/>
    <col min="3023" max="3023" width="9.140625" style="11"/>
    <col min="3024" max="3024" width="13.85546875" style="11" bestFit="1" customWidth="1"/>
    <col min="3025" max="3026" width="9.28515625" style="11" bestFit="1" customWidth="1"/>
    <col min="3027" max="3027" width="9.140625" style="11"/>
    <col min="3028" max="3028" width="9.28515625" style="11" bestFit="1" customWidth="1"/>
    <col min="3029" max="3271" width="9.140625" style="11"/>
    <col min="3272" max="3272" width="26.140625" style="11" customWidth="1"/>
    <col min="3273" max="3273" width="16.5703125" style="11" customWidth="1"/>
    <col min="3274" max="3274" width="13" style="11" bestFit="1" customWidth="1"/>
    <col min="3275" max="3275" width="17" style="11" bestFit="1" customWidth="1"/>
    <col min="3276" max="3276" width="8.85546875" style="11" customWidth="1"/>
    <col min="3277" max="3277" width="12.7109375" style="11" bestFit="1" customWidth="1"/>
    <col min="3278" max="3278" width="17" style="11" bestFit="1" customWidth="1"/>
    <col min="3279" max="3279" width="9.140625" style="11"/>
    <col min="3280" max="3280" width="13.85546875" style="11" bestFit="1" customWidth="1"/>
    <col min="3281" max="3282" width="9.28515625" style="11" bestFit="1" customWidth="1"/>
    <col min="3283" max="3283" width="9.140625" style="11"/>
    <col min="3284" max="3284" width="9.28515625" style="11" bestFit="1" customWidth="1"/>
    <col min="3285" max="3527" width="9.140625" style="11"/>
    <col min="3528" max="3528" width="26.140625" style="11" customWidth="1"/>
    <col min="3529" max="3529" width="16.5703125" style="11" customWidth="1"/>
    <col min="3530" max="3530" width="13" style="11" bestFit="1" customWidth="1"/>
    <col min="3531" max="3531" width="17" style="11" bestFit="1" customWidth="1"/>
    <col min="3532" max="3532" width="8.85546875" style="11" customWidth="1"/>
    <col min="3533" max="3533" width="12.7109375" style="11" bestFit="1" customWidth="1"/>
    <col min="3534" max="3534" width="17" style="11" bestFit="1" customWidth="1"/>
    <col min="3535" max="3535" width="9.140625" style="11"/>
    <col min="3536" max="3536" width="13.85546875" style="11" bestFit="1" customWidth="1"/>
    <col min="3537" max="3538" width="9.28515625" style="11" bestFit="1" customWidth="1"/>
    <col min="3539" max="3539" width="9.140625" style="11"/>
    <col min="3540" max="3540" width="9.28515625" style="11" bestFit="1" customWidth="1"/>
    <col min="3541" max="3783" width="9.140625" style="11"/>
    <col min="3784" max="3784" width="26.140625" style="11" customWidth="1"/>
    <col min="3785" max="3785" width="16.5703125" style="11" customWidth="1"/>
    <col min="3786" max="3786" width="13" style="11" bestFit="1" customWidth="1"/>
    <col min="3787" max="3787" width="17" style="11" bestFit="1" customWidth="1"/>
    <col min="3788" max="3788" width="8.85546875" style="11" customWidth="1"/>
    <col min="3789" max="3789" width="12.7109375" style="11" bestFit="1" customWidth="1"/>
    <col min="3790" max="3790" width="17" style="11" bestFit="1" customWidth="1"/>
    <col min="3791" max="3791" width="9.140625" style="11"/>
    <col min="3792" max="3792" width="13.85546875" style="11" bestFit="1" customWidth="1"/>
    <col min="3793" max="3794" width="9.28515625" style="11" bestFit="1" customWidth="1"/>
    <col min="3795" max="3795" width="9.140625" style="11"/>
    <col min="3796" max="3796" width="9.28515625" style="11" bestFit="1" customWidth="1"/>
    <col min="3797" max="4039" width="9.140625" style="11"/>
    <col min="4040" max="4040" width="26.140625" style="11" customWidth="1"/>
    <col min="4041" max="4041" width="16.5703125" style="11" customWidth="1"/>
    <col min="4042" max="4042" width="13" style="11" bestFit="1" customWidth="1"/>
    <col min="4043" max="4043" width="17" style="11" bestFit="1" customWidth="1"/>
    <col min="4044" max="4044" width="8.85546875" style="11" customWidth="1"/>
    <col min="4045" max="4045" width="12.7109375" style="11" bestFit="1" customWidth="1"/>
    <col min="4046" max="4046" width="17" style="11" bestFit="1" customWidth="1"/>
    <col min="4047" max="4047" width="9.140625" style="11"/>
    <col min="4048" max="4048" width="13.85546875" style="11" bestFit="1" customWidth="1"/>
    <col min="4049" max="4050" width="9.28515625" style="11" bestFit="1" customWidth="1"/>
    <col min="4051" max="4051" width="9.140625" style="11"/>
    <col min="4052" max="4052" width="9.28515625" style="11" bestFit="1" customWidth="1"/>
    <col min="4053" max="4295" width="9.140625" style="11"/>
    <col min="4296" max="4296" width="26.140625" style="11" customWidth="1"/>
    <col min="4297" max="4297" width="16.5703125" style="11" customWidth="1"/>
    <col min="4298" max="4298" width="13" style="11" bestFit="1" customWidth="1"/>
    <col min="4299" max="4299" width="17" style="11" bestFit="1" customWidth="1"/>
    <col min="4300" max="4300" width="8.85546875" style="11" customWidth="1"/>
    <col min="4301" max="4301" width="12.7109375" style="11" bestFit="1" customWidth="1"/>
    <col min="4302" max="4302" width="17" style="11" bestFit="1" customWidth="1"/>
    <col min="4303" max="4303" width="9.140625" style="11"/>
    <col min="4304" max="4304" width="13.85546875" style="11" bestFit="1" customWidth="1"/>
    <col min="4305" max="4306" width="9.28515625" style="11" bestFit="1" customWidth="1"/>
    <col min="4307" max="4307" width="9.140625" style="11"/>
    <col min="4308" max="4308" width="9.28515625" style="11" bestFit="1" customWidth="1"/>
    <col min="4309" max="4551" width="9.140625" style="11"/>
    <col min="4552" max="4552" width="26.140625" style="11" customWidth="1"/>
    <col min="4553" max="4553" width="16.5703125" style="11" customWidth="1"/>
    <col min="4554" max="4554" width="13" style="11" bestFit="1" customWidth="1"/>
    <col min="4555" max="4555" width="17" style="11" bestFit="1" customWidth="1"/>
    <col min="4556" max="4556" width="8.85546875" style="11" customWidth="1"/>
    <col min="4557" max="4557" width="12.7109375" style="11" bestFit="1" customWidth="1"/>
    <col min="4558" max="4558" width="17" style="11" bestFit="1" customWidth="1"/>
    <col min="4559" max="4559" width="9.140625" style="11"/>
    <col min="4560" max="4560" width="13.85546875" style="11" bestFit="1" customWidth="1"/>
    <col min="4561" max="4562" width="9.28515625" style="11" bestFit="1" customWidth="1"/>
    <col min="4563" max="4563" width="9.140625" style="11"/>
    <col min="4564" max="4564" width="9.28515625" style="11" bestFit="1" customWidth="1"/>
    <col min="4565" max="4807" width="9.140625" style="11"/>
    <col min="4808" max="4808" width="26.140625" style="11" customWidth="1"/>
    <col min="4809" max="4809" width="16.5703125" style="11" customWidth="1"/>
    <col min="4810" max="4810" width="13" style="11" bestFit="1" customWidth="1"/>
    <col min="4811" max="4811" width="17" style="11" bestFit="1" customWidth="1"/>
    <col min="4812" max="4812" width="8.85546875" style="11" customWidth="1"/>
    <col min="4813" max="4813" width="12.7109375" style="11" bestFit="1" customWidth="1"/>
    <col min="4814" max="4814" width="17" style="11" bestFit="1" customWidth="1"/>
    <col min="4815" max="4815" width="9.140625" style="11"/>
    <col min="4816" max="4816" width="13.85546875" style="11" bestFit="1" customWidth="1"/>
    <col min="4817" max="4818" width="9.28515625" style="11" bestFit="1" customWidth="1"/>
    <col min="4819" max="4819" width="9.140625" style="11"/>
    <col min="4820" max="4820" width="9.28515625" style="11" bestFit="1" customWidth="1"/>
    <col min="4821" max="5063" width="9.140625" style="11"/>
    <col min="5064" max="5064" width="26.140625" style="11" customWidth="1"/>
    <col min="5065" max="5065" width="16.5703125" style="11" customWidth="1"/>
    <col min="5066" max="5066" width="13" style="11" bestFit="1" customWidth="1"/>
    <col min="5067" max="5067" width="17" style="11" bestFit="1" customWidth="1"/>
    <col min="5068" max="5068" width="8.85546875" style="11" customWidth="1"/>
    <col min="5069" max="5069" width="12.7109375" style="11" bestFit="1" customWidth="1"/>
    <col min="5070" max="5070" width="17" style="11" bestFit="1" customWidth="1"/>
    <col min="5071" max="5071" width="9.140625" style="11"/>
    <col min="5072" max="5072" width="13.85546875" style="11" bestFit="1" customWidth="1"/>
    <col min="5073" max="5074" width="9.28515625" style="11" bestFit="1" customWidth="1"/>
    <col min="5075" max="5075" width="9.140625" style="11"/>
    <col min="5076" max="5076" width="9.28515625" style="11" bestFit="1" customWidth="1"/>
    <col min="5077" max="5319" width="9.140625" style="11"/>
    <col min="5320" max="5320" width="26.140625" style="11" customWidth="1"/>
    <col min="5321" max="5321" width="16.5703125" style="11" customWidth="1"/>
    <col min="5322" max="5322" width="13" style="11" bestFit="1" customWidth="1"/>
    <col min="5323" max="5323" width="17" style="11" bestFit="1" customWidth="1"/>
    <col min="5324" max="5324" width="8.85546875" style="11" customWidth="1"/>
    <col min="5325" max="5325" width="12.7109375" style="11" bestFit="1" customWidth="1"/>
    <col min="5326" max="5326" width="17" style="11" bestFit="1" customWidth="1"/>
    <col min="5327" max="5327" width="9.140625" style="11"/>
    <col min="5328" max="5328" width="13.85546875" style="11" bestFit="1" customWidth="1"/>
    <col min="5329" max="5330" width="9.28515625" style="11" bestFit="1" customWidth="1"/>
    <col min="5331" max="5331" width="9.140625" style="11"/>
    <col min="5332" max="5332" width="9.28515625" style="11" bestFit="1" customWidth="1"/>
    <col min="5333" max="5575" width="9.140625" style="11"/>
    <col min="5576" max="5576" width="26.140625" style="11" customWidth="1"/>
    <col min="5577" max="5577" width="16.5703125" style="11" customWidth="1"/>
    <col min="5578" max="5578" width="13" style="11" bestFit="1" customWidth="1"/>
    <col min="5579" max="5579" width="17" style="11" bestFit="1" customWidth="1"/>
    <col min="5580" max="5580" width="8.85546875" style="11" customWidth="1"/>
    <col min="5581" max="5581" width="12.7109375" style="11" bestFit="1" customWidth="1"/>
    <col min="5582" max="5582" width="17" style="11" bestFit="1" customWidth="1"/>
    <col min="5583" max="5583" width="9.140625" style="11"/>
    <col min="5584" max="5584" width="13.85546875" style="11" bestFit="1" customWidth="1"/>
    <col min="5585" max="5586" width="9.28515625" style="11" bestFit="1" customWidth="1"/>
    <col min="5587" max="5587" width="9.140625" style="11"/>
    <col min="5588" max="5588" width="9.28515625" style="11" bestFit="1" customWidth="1"/>
    <col min="5589" max="5831" width="9.140625" style="11"/>
    <col min="5832" max="5832" width="26.140625" style="11" customWidth="1"/>
    <col min="5833" max="5833" width="16.5703125" style="11" customWidth="1"/>
    <col min="5834" max="5834" width="13" style="11" bestFit="1" customWidth="1"/>
    <col min="5835" max="5835" width="17" style="11" bestFit="1" customWidth="1"/>
    <col min="5836" max="5836" width="8.85546875" style="11" customWidth="1"/>
    <col min="5837" max="5837" width="12.7109375" style="11" bestFit="1" customWidth="1"/>
    <col min="5838" max="5838" width="17" style="11" bestFit="1" customWidth="1"/>
    <col min="5839" max="5839" width="9.140625" style="11"/>
    <col min="5840" max="5840" width="13.85546875" style="11" bestFit="1" customWidth="1"/>
    <col min="5841" max="5842" width="9.28515625" style="11" bestFit="1" customWidth="1"/>
    <col min="5843" max="5843" width="9.140625" style="11"/>
    <col min="5844" max="5844" width="9.28515625" style="11" bestFit="1" customWidth="1"/>
    <col min="5845" max="6087" width="9.140625" style="11"/>
    <col min="6088" max="6088" width="26.140625" style="11" customWidth="1"/>
    <col min="6089" max="6089" width="16.5703125" style="11" customWidth="1"/>
    <col min="6090" max="6090" width="13" style="11" bestFit="1" customWidth="1"/>
    <col min="6091" max="6091" width="17" style="11" bestFit="1" customWidth="1"/>
    <col min="6092" max="6092" width="8.85546875" style="11" customWidth="1"/>
    <col min="6093" max="6093" width="12.7109375" style="11" bestFit="1" customWidth="1"/>
    <col min="6094" max="6094" width="17" style="11" bestFit="1" customWidth="1"/>
    <col min="6095" max="6095" width="9.140625" style="11"/>
    <col min="6096" max="6096" width="13.85546875" style="11" bestFit="1" customWidth="1"/>
    <col min="6097" max="6098" width="9.28515625" style="11" bestFit="1" customWidth="1"/>
    <col min="6099" max="6099" width="9.140625" style="11"/>
    <col min="6100" max="6100" width="9.28515625" style="11" bestFit="1" customWidth="1"/>
    <col min="6101" max="6343" width="9.140625" style="11"/>
    <col min="6344" max="6344" width="26.140625" style="11" customWidth="1"/>
    <col min="6345" max="6345" width="16.5703125" style="11" customWidth="1"/>
    <col min="6346" max="6346" width="13" style="11" bestFit="1" customWidth="1"/>
    <col min="6347" max="6347" width="17" style="11" bestFit="1" customWidth="1"/>
    <col min="6348" max="6348" width="8.85546875" style="11" customWidth="1"/>
    <col min="6349" max="6349" width="12.7109375" style="11" bestFit="1" customWidth="1"/>
    <col min="6350" max="6350" width="17" style="11" bestFit="1" customWidth="1"/>
    <col min="6351" max="6351" width="9.140625" style="11"/>
    <col min="6352" max="6352" width="13.85546875" style="11" bestFit="1" customWidth="1"/>
    <col min="6353" max="6354" width="9.28515625" style="11" bestFit="1" customWidth="1"/>
    <col min="6355" max="6355" width="9.140625" style="11"/>
    <col min="6356" max="6356" width="9.28515625" style="11" bestFit="1" customWidth="1"/>
    <col min="6357" max="6599" width="9.140625" style="11"/>
    <col min="6600" max="6600" width="26.140625" style="11" customWidth="1"/>
    <col min="6601" max="6601" width="16.5703125" style="11" customWidth="1"/>
    <col min="6602" max="6602" width="13" style="11" bestFit="1" customWidth="1"/>
    <col min="6603" max="6603" width="17" style="11" bestFit="1" customWidth="1"/>
    <col min="6604" max="6604" width="8.85546875" style="11" customWidth="1"/>
    <col min="6605" max="6605" width="12.7109375" style="11" bestFit="1" customWidth="1"/>
    <col min="6606" max="6606" width="17" style="11" bestFit="1" customWidth="1"/>
    <col min="6607" max="6607" width="9.140625" style="11"/>
    <col min="6608" max="6608" width="13.85546875" style="11" bestFit="1" customWidth="1"/>
    <col min="6609" max="6610" width="9.28515625" style="11" bestFit="1" customWidth="1"/>
    <col min="6611" max="6611" width="9.140625" style="11"/>
    <col min="6612" max="6612" width="9.28515625" style="11" bestFit="1" customWidth="1"/>
    <col min="6613" max="6855" width="9.140625" style="11"/>
    <col min="6856" max="6856" width="26.140625" style="11" customWidth="1"/>
    <col min="6857" max="6857" width="16.5703125" style="11" customWidth="1"/>
    <col min="6858" max="6858" width="13" style="11" bestFit="1" customWidth="1"/>
    <col min="6859" max="6859" width="17" style="11" bestFit="1" customWidth="1"/>
    <col min="6860" max="6860" width="8.85546875" style="11" customWidth="1"/>
    <col min="6861" max="6861" width="12.7109375" style="11" bestFit="1" customWidth="1"/>
    <col min="6862" max="6862" width="17" style="11" bestFit="1" customWidth="1"/>
    <col min="6863" max="6863" width="9.140625" style="11"/>
    <col min="6864" max="6864" width="13.85546875" style="11" bestFit="1" customWidth="1"/>
    <col min="6865" max="6866" width="9.28515625" style="11" bestFit="1" customWidth="1"/>
    <col min="6867" max="6867" width="9.140625" style="11"/>
    <col min="6868" max="6868" width="9.28515625" style="11" bestFit="1" customWidth="1"/>
    <col min="6869" max="7111" width="9.140625" style="11"/>
    <col min="7112" max="7112" width="26.140625" style="11" customWidth="1"/>
    <col min="7113" max="7113" width="16.5703125" style="11" customWidth="1"/>
    <col min="7114" max="7114" width="13" style="11" bestFit="1" customWidth="1"/>
    <col min="7115" max="7115" width="17" style="11" bestFit="1" customWidth="1"/>
    <col min="7116" max="7116" width="8.85546875" style="11" customWidth="1"/>
    <col min="7117" max="7117" width="12.7109375" style="11" bestFit="1" customWidth="1"/>
    <col min="7118" max="7118" width="17" style="11" bestFit="1" customWidth="1"/>
    <col min="7119" max="7119" width="9.140625" style="11"/>
    <col min="7120" max="7120" width="13.85546875" style="11" bestFit="1" customWidth="1"/>
    <col min="7121" max="7122" width="9.28515625" style="11" bestFit="1" customWidth="1"/>
    <col min="7123" max="7123" width="9.140625" style="11"/>
    <col min="7124" max="7124" width="9.28515625" style="11" bestFit="1" customWidth="1"/>
    <col min="7125" max="7367" width="9.140625" style="11"/>
    <col min="7368" max="7368" width="26.140625" style="11" customWidth="1"/>
    <col min="7369" max="7369" width="16.5703125" style="11" customWidth="1"/>
    <col min="7370" max="7370" width="13" style="11" bestFit="1" customWidth="1"/>
    <col min="7371" max="7371" width="17" style="11" bestFit="1" customWidth="1"/>
    <col min="7372" max="7372" width="8.85546875" style="11" customWidth="1"/>
    <col min="7373" max="7373" width="12.7109375" style="11" bestFit="1" customWidth="1"/>
    <col min="7374" max="7374" width="17" style="11" bestFit="1" customWidth="1"/>
    <col min="7375" max="7375" width="9.140625" style="11"/>
    <col min="7376" max="7376" width="13.85546875" style="11" bestFit="1" customWidth="1"/>
    <col min="7377" max="7378" width="9.28515625" style="11" bestFit="1" customWidth="1"/>
    <col min="7379" max="7379" width="9.140625" style="11"/>
    <col min="7380" max="7380" width="9.28515625" style="11" bestFit="1" customWidth="1"/>
    <col min="7381" max="7623" width="9.140625" style="11"/>
    <col min="7624" max="7624" width="26.140625" style="11" customWidth="1"/>
    <col min="7625" max="7625" width="16.5703125" style="11" customWidth="1"/>
    <col min="7626" max="7626" width="13" style="11" bestFit="1" customWidth="1"/>
    <col min="7627" max="7627" width="17" style="11" bestFit="1" customWidth="1"/>
    <col min="7628" max="7628" width="8.85546875" style="11" customWidth="1"/>
    <col min="7629" max="7629" width="12.7109375" style="11" bestFit="1" customWidth="1"/>
    <col min="7630" max="7630" width="17" style="11" bestFit="1" customWidth="1"/>
    <col min="7631" max="7631" width="9.140625" style="11"/>
    <col min="7632" max="7632" width="13.85546875" style="11" bestFit="1" customWidth="1"/>
    <col min="7633" max="7634" width="9.28515625" style="11" bestFit="1" customWidth="1"/>
    <col min="7635" max="7635" width="9.140625" style="11"/>
    <col min="7636" max="7636" width="9.28515625" style="11" bestFit="1" customWidth="1"/>
    <col min="7637" max="7879" width="9.140625" style="11"/>
    <col min="7880" max="7880" width="26.140625" style="11" customWidth="1"/>
    <col min="7881" max="7881" width="16.5703125" style="11" customWidth="1"/>
    <col min="7882" max="7882" width="13" style="11" bestFit="1" customWidth="1"/>
    <col min="7883" max="7883" width="17" style="11" bestFit="1" customWidth="1"/>
    <col min="7884" max="7884" width="8.85546875" style="11" customWidth="1"/>
    <col min="7885" max="7885" width="12.7109375" style="11" bestFit="1" customWidth="1"/>
    <col min="7886" max="7886" width="17" style="11" bestFit="1" customWidth="1"/>
    <col min="7887" max="7887" width="9.140625" style="11"/>
    <col min="7888" max="7888" width="13.85546875" style="11" bestFit="1" customWidth="1"/>
    <col min="7889" max="7890" width="9.28515625" style="11" bestFit="1" customWidth="1"/>
    <col min="7891" max="7891" width="9.140625" style="11"/>
    <col min="7892" max="7892" width="9.28515625" style="11" bestFit="1" customWidth="1"/>
    <col min="7893" max="8135" width="9.140625" style="11"/>
    <col min="8136" max="8136" width="26.140625" style="11" customWidth="1"/>
    <col min="8137" max="8137" width="16.5703125" style="11" customWidth="1"/>
    <col min="8138" max="8138" width="13" style="11" bestFit="1" customWidth="1"/>
    <col min="8139" max="8139" width="17" style="11" bestFit="1" customWidth="1"/>
    <col min="8140" max="8140" width="8.85546875" style="11" customWidth="1"/>
    <col min="8141" max="8141" width="12.7109375" style="11" bestFit="1" customWidth="1"/>
    <col min="8142" max="8142" width="17" style="11" bestFit="1" customWidth="1"/>
    <col min="8143" max="8143" width="9.140625" style="11"/>
    <col min="8144" max="8144" width="13.85546875" style="11" bestFit="1" customWidth="1"/>
    <col min="8145" max="8146" width="9.28515625" style="11" bestFit="1" customWidth="1"/>
    <col min="8147" max="8147" width="9.140625" style="11"/>
    <col min="8148" max="8148" width="9.28515625" style="11" bestFit="1" customWidth="1"/>
    <col min="8149" max="8391" width="9.140625" style="11"/>
    <col min="8392" max="8392" width="26.140625" style="11" customWidth="1"/>
    <col min="8393" max="8393" width="16.5703125" style="11" customWidth="1"/>
    <col min="8394" max="8394" width="13" style="11" bestFit="1" customWidth="1"/>
    <col min="8395" max="8395" width="17" style="11" bestFit="1" customWidth="1"/>
    <col min="8396" max="8396" width="8.85546875" style="11" customWidth="1"/>
    <col min="8397" max="8397" width="12.7109375" style="11" bestFit="1" customWidth="1"/>
    <col min="8398" max="8398" width="17" style="11" bestFit="1" customWidth="1"/>
    <col min="8399" max="8399" width="9.140625" style="11"/>
    <col min="8400" max="8400" width="13.85546875" style="11" bestFit="1" customWidth="1"/>
    <col min="8401" max="8402" width="9.28515625" style="11" bestFit="1" customWidth="1"/>
    <col min="8403" max="8403" width="9.140625" style="11"/>
    <col min="8404" max="8404" width="9.28515625" style="11" bestFit="1" customWidth="1"/>
    <col min="8405" max="8647" width="9.140625" style="11"/>
    <col min="8648" max="8648" width="26.140625" style="11" customWidth="1"/>
    <col min="8649" max="8649" width="16.5703125" style="11" customWidth="1"/>
    <col min="8650" max="8650" width="13" style="11" bestFit="1" customWidth="1"/>
    <col min="8651" max="8651" width="17" style="11" bestFit="1" customWidth="1"/>
    <col min="8652" max="8652" width="8.85546875" style="11" customWidth="1"/>
    <col min="8653" max="8653" width="12.7109375" style="11" bestFit="1" customWidth="1"/>
    <col min="8654" max="8654" width="17" style="11" bestFit="1" customWidth="1"/>
    <col min="8655" max="8655" width="9.140625" style="11"/>
    <col min="8656" max="8656" width="13.85546875" style="11" bestFit="1" customWidth="1"/>
    <col min="8657" max="8658" width="9.28515625" style="11" bestFit="1" customWidth="1"/>
    <col min="8659" max="8659" width="9.140625" style="11"/>
    <col min="8660" max="8660" width="9.28515625" style="11" bestFit="1" customWidth="1"/>
    <col min="8661" max="8903" width="9.140625" style="11"/>
    <col min="8904" max="8904" width="26.140625" style="11" customWidth="1"/>
    <col min="8905" max="8905" width="16.5703125" style="11" customWidth="1"/>
    <col min="8906" max="8906" width="13" style="11" bestFit="1" customWidth="1"/>
    <col min="8907" max="8907" width="17" style="11" bestFit="1" customWidth="1"/>
    <col min="8908" max="8908" width="8.85546875" style="11" customWidth="1"/>
    <col min="8909" max="8909" width="12.7109375" style="11" bestFit="1" customWidth="1"/>
    <col min="8910" max="8910" width="17" style="11" bestFit="1" customWidth="1"/>
    <col min="8911" max="8911" width="9.140625" style="11"/>
    <col min="8912" max="8912" width="13.85546875" style="11" bestFit="1" customWidth="1"/>
    <col min="8913" max="8914" width="9.28515625" style="11" bestFit="1" customWidth="1"/>
    <col min="8915" max="8915" width="9.140625" style="11"/>
    <col min="8916" max="8916" width="9.28515625" style="11" bestFit="1" customWidth="1"/>
    <col min="8917" max="9159" width="9.140625" style="11"/>
    <col min="9160" max="9160" width="26.140625" style="11" customWidth="1"/>
    <col min="9161" max="9161" width="16.5703125" style="11" customWidth="1"/>
    <col min="9162" max="9162" width="13" style="11" bestFit="1" customWidth="1"/>
    <col min="9163" max="9163" width="17" style="11" bestFit="1" customWidth="1"/>
    <col min="9164" max="9164" width="8.85546875" style="11" customWidth="1"/>
    <col min="9165" max="9165" width="12.7109375" style="11" bestFit="1" customWidth="1"/>
    <col min="9166" max="9166" width="17" style="11" bestFit="1" customWidth="1"/>
    <col min="9167" max="9167" width="9.140625" style="11"/>
    <col min="9168" max="9168" width="13.85546875" style="11" bestFit="1" customWidth="1"/>
    <col min="9169" max="9170" width="9.28515625" style="11" bestFit="1" customWidth="1"/>
    <col min="9171" max="9171" width="9.140625" style="11"/>
    <col min="9172" max="9172" width="9.28515625" style="11" bestFit="1" customWidth="1"/>
    <col min="9173" max="9415" width="9.140625" style="11"/>
    <col min="9416" max="9416" width="26.140625" style="11" customWidth="1"/>
    <col min="9417" max="9417" width="16.5703125" style="11" customWidth="1"/>
    <col min="9418" max="9418" width="13" style="11" bestFit="1" customWidth="1"/>
    <col min="9419" max="9419" width="17" style="11" bestFit="1" customWidth="1"/>
    <col min="9420" max="9420" width="8.85546875" style="11" customWidth="1"/>
    <col min="9421" max="9421" width="12.7109375" style="11" bestFit="1" customWidth="1"/>
    <col min="9422" max="9422" width="17" style="11" bestFit="1" customWidth="1"/>
    <col min="9423" max="9423" width="9.140625" style="11"/>
    <col min="9424" max="9424" width="13.85546875" style="11" bestFit="1" customWidth="1"/>
    <col min="9425" max="9426" width="9.28515625" style="11" bestFit="1" customWidth="1"/>
    <col min="9427" max="9427" width="9.140625" style="11"/>
    <col min="9428" max="9428" width="9.28515625" style="11" bestFit="1" customWidth="1"/>
    <col min="9429" max="9671" width="9.140625" style="11"/>
    <col min="9672" max="9672" width="26.140625" style="11" customWidth="1"/>
    <col min="9673" max="9673" width="16.5703125" style="11" customWidth="1"/>
    <col min="9674" max="9674" width="13" style="11" bestFit="1" customWidth="1"/>
    <col min="9675" max="9675" width="17" style="11" bestFit="1" customWidth="1"/>
    <col min="9676" max="9676" width="8.85546875" style="11" customWidth="1"/>
    <col min="9677" max="9677" width="12.7109375" style="11" bestFit="1" customWidth="1"/>
    <col min="9678" max="9678" width="17" style="11" bestFit="1" customWidth="1"/>
    <col min="9679" max="9679" width="9.140625" style="11"/>
    <col min="9680" max="9680" width="13.85546875" style="11" bestFit="1" customWidth="1"/>
    <col min="9681" max="9682" width="9.28515625" style="11" bestFit="1" customWidth="1"/>
    <col min="9683" max="9683" width="9.140625" style="11"/>
    <col min="9684" max="9684" width="9.28515625" style="11" bestFit="1" customWidth="1"/>
    <col min="9685" max="9927" width="9.140625" style="11"/>
    <col min="9928" max="9928" width="26.140625" style="11" customWidth="1"/>
    <col min="9929" max="9929" width="16.5703125" style="11" customWidth="1"/>
    <col min="9930" max="9930" width="13" style="11" bestFit="1" customWidth="1"/>
    <col min="9931" max="9931" width="17" style="11" bestFit="1" customWidth="1"/>
    <col min="9932" max="9932" width="8.85546875" style="11" customWidth="1"/>
    <col min="9933" max="9933" width="12.7109375" style="11" bestFit="1" customWidth="1"/>
    <col min="9934" max="9934" width="17" style="11" bestFit="1" customWidth="1"/>
    <col min="9935" max="9935" width="9.140625" style="11"/>
    <col min="9936" max="9936" width="13.85546875" style="11" bestFit="1" customWidth="1"/>
    <col min="9937" max="9938" width="9.28515625" style="11" bestFit="1" customWidth="1"/>
    <col min="9939" max="9939" width="9.140625" style="11"/>
    <col min="9940" max="9940" width="9.28515625" style="11" bestFit="1" customWidth="1"/>
    <col min="9941" max="10183" width="9.140625" style="11"/>
    <col min="10184" max="10184" width="26.140625" style="11" customWidth="1"/>
    <col min="10185" max="10185" width="16.5703125" style="11" customWidth="1"/>
    <col min="10186" max="10186" width="13" style="11" bestFit="1" customWidth="1"/>
    <col min="10187" max="10187" width="17" style="11" bestFit="1" customWidth="1"/>
    <col min="10188" max="10188" width="8.85546875" style="11" customWidth="1"/>
    <col min="10189" max="10189" width="12.7109375" style="11" bestFit="1" customWidth="1"/>
    <col min="10190" max="10190" width="17" style="11" bestFit="1" customWidth="1"/>
    <col min="10191" max="10191" width="9.140625" style="11"/>
    <col min="10192" max="10192" width="13.85546875" style="11" bestFit="1" customWidth="1"/>
    <col min="10193" max="10194" width="9.28515625" style="11" bestFit="1" customWidth="1"/>
    <col min="10195" max="10195" width="9.140625" style="11"/>
    <col min="10196" max="10196" width="9.28515625" style="11" bestFit="1" customWidth="1"/>
    <col min="10197" max="10439" width="9.140625" style="11"/>
    <col min="10440" max="10440" width="26.140625" style="11" customWidth="1"/>
    <col min="10441" max="10441" width="16.5703125" style="11" customWidth="1"/>
    <col min="10442" max="10442" width="13" style="11" bestFit="1" customWidth="1"/>
    <col min="10443" max="10443" width="17" style="11" bestFit="1" customWidth="1"/>
    <col min="10444" max="10444" width="8.85546875" style="11" customWidth="1"/>
    <col min="10445" max="10445" width="12.7109375" style="11" bestFit="1" customWidth="1"/>
    <col min="10446" max="10446" width="17" style="11" bestFit="1" customWidth="1"/>
    <col min="10447" max="10447" width="9.140625" style="11"/>
    <col min="10448" max="10448" width="13.85546875" style="11" bestFit="1" customWidth="1"/>
    <col min="10449" max="10450" width="9.28515625" style="11" bestFit="1" customWidth="1"/>
    <col min="10451" max="10451" width="9.140625" style="11"/>
    <col min="10452" max="10452" width="9.28515625" style="11" bestFit="1" customWidth="1"/>
    <col min="10453" max="10695" width="9.140625" style="11"/>
    <col min="10696" max="10696" width="26.140625" style="11" customWidth="1"/>
    <col min="10697" max="10697" width="16.5703125" style="11" customWidth="1"/>
    <col min="10698" max="10698" width="13" style="11" bestFit="1" customWidth="1"/>
    <col min="10699" max="10699" width="17" style="11" bestFit="1" customWidth="1"/>
    <col min="10700" max="10700" width="8.85546875" style="11" customWidth="1"/>
    <col min="10701" max="10701" width="12.7109375" style="11" bestFit="1" customWidth="1"/>
    <col min="10702" max="10702" width="17" style="11" bestFit="1" customWidth="1"/>
    <col min="10703" max="10703" width="9.140625" style="11"/>
    <col min="10704" max="10704" width="13.85546875" style="11" bestFit="1" customWidth="1"/>
    <col min="10705" max="10706" width="9.28515625" style="11" bestFit="1" customWidth="1"/>
    <col min="10707" max="10707" width="9.140625" style="11"/>
    <col min="10708" max="10708" width="9.28515625" style="11" bestFit="1" customWidth="1"/>
    <col min="10709" max="10951" width="9.140625" style="11"/>
    <col min="10952" max="10952" width="26.140625" style="11" customWidth="1"/>
    <col min="10953" max="10953" width="16.5703125" style="11" customWidth="1"/>
    <col min="10954" max="10954" width="13" style="11" bestFit="1" customWidth="1"/>
    <col min="10955" max="10955" width="17" style="11" bestFit="1" customWidth="1"/>
    <col min="10956" max="10956" width="8.85546875" style="11" customWidth="1"/>
    <col min="10957" max="10957" width="12.7109375" style="11" bestFit="1" customWidth="1"/>
    <col min="10958" max="10958" width="17" style="11" bestFit="1" customWidth="1"/>
    <col min="10959" max="10959" width="9.140625" style="11"/>
    <col min="10960" max="10960" width="13.85546875" style="11" bestFit="1" customWidth="1"/>
    <col min="10961" max="10962" width="9.28515625" style="11" bestFit="1" customWidth="1"/>
    <col min="10963" max="10963" width="9.140625" style="11"/>
    <col min="10964" max="10964" width="9.28515625" style="11" bestFit="1" customWidth="1"/>
    <col min="10965" max="11207" width="9.140625" style="11"/>
    <col min="11208" max="11208" width="26.140625" style="11" customWidth="1"/>
    <col min="11209" max="11209" width="16.5703125" style="11" customWidth="1"/>
    <col min="11210" max="11210" width="13" style="11" bestFit="1" customWidth="1"/>
    <col min="11211" max="11211" width="17" style="11" bestFit="1" customWidth="1"/>
    <col min="11212" max="11212" width="8.85546875" style="11" customWidth="1"/>
    <col min="11213" max="11213" width="12.7109375" style="11" bestFit="1" customWidth="1"/>
    <col min="11214" max="11214" width="17" style="11" bestFit="1" customWidth="1"/>
    <col min="11215" max="11215" width="9.140625" style="11"/>
    <col min="11216" max="11216" width="13.85546875" style="11" bestFit="1" customWidth="1"/>
    <col min="11217" max="11218" width="9.28515625" style="11" bestFit="1" customWidth="1"/>
    <col min="11219" max="11219" width="9.140625" style="11"/>
    <col min="11220" max="11220" width="9.28515625" style="11" bestFit="1" customWidth="1"/>
    <col min="11221" max="11463" width="9.140625" style="11"/>
    <col min="11464" max="11464" width="26.140625" style="11" customWidth="1"/>
    <col min="11465" max="11465" width="16.5703125" style="11" customWidth="1"/>
    <col min="11466" max="11466" width="13" style="11" bestFit="1" customWidth="1"/>
    <col min="11467" max="11467" width="17" style="11" bestFit="1" customWidth="1"/>
    <col min="11468" max="11468" width="8.85546875" style="11" customWidth="1"/>
    <col min="11469" max="11469" width="12.7109375" style="11" bestFit="1" customWidth="1"/>
    <col min="11470" max="11470" width="17" style="11" bestFit="1" customWidth="1"/>
    <col min="11471" max="11471" width="9.140625" style="11"/>
    <col min="11472" max="11472" width="13.85546875" style="11" bestFit="1" customWidth="1"/>
    <col min="11473" max="11474" width="9.28515625" style="11" bestFit="1" customWidth="1"/>
    <col min="11475" max="11475" width="9.140625" style="11"/>
    <col min="11476" max="11476" width="9.28515625" style="11" bestFit="1" customWidth="1"/>
    <col min="11477" max="11719" width="9.140625" style="11"/>
    <col min="11720" max="11720" width="26.140625" style="11" customWidth="1"/>
    <col min="11721" max="11721" width="16.5703125" style="11" customWidth="1"/>
    <col min="11722" max="11722" width="13" style="11" bestFit="1" customWidth="1"/>
    <col min="11723" max="11723" width="17" style="11" bestFit="1" customWidth="1"/>
    <col min="11724" max="11724" width="8.85546875" style="11" customWidth="1"/>
    <col min="11725" max="11725" width="12.7109375" style="11" bestFit="1" customWidth="1"/>
    <col min="11726" max="11726" width="17" style="11" bestFit="1" customWidth="1"/>
    <col min="11727" max="11727" width="9.140625" style="11"/>
    <col min="11728" max="11728" width="13.85546875" style="11" bestFit="1" customWidth="1"/>
    <col min="11729" max="11730" width="9.28515625" style="11" bestFit="1" customWidth="1"/>
    <col min="11731" max="11731" width="9.140625" style="11"/>
    <col min="11732" max="11732" width="9.28515625" style="11" bestFit="1" customWidth="1"/>
    <col min="11733" max="11975" width="9.140625" style="11"/>
    <col min="11976" max="11976" width="26.140625" style="11" customWidth="1"/>
    <col min="11977" max="11977" width="16.5703125" style="11" customWidth="1"/>
    <col min="11978" max="11978" width="13" style="11" bestFit="1" customWidth="1"/>
    <col min="11979" max="11979" width="17" style="11" bestFit="1" customWidth="1"/>
    <col min="11980" max="11980" width="8.85546875" style="11" customWidth="1"/>
    <col min="11981" max="11981" width="12.7109375" style="11" bestFit="1" customWidth="1"/>
    <col min="11982" max="11982" width="17" style="11" bestFit="1" customWidth="1"/>
    <col min="11983" max="11983" width="9.140625" style="11"/>
    <col min="11984" max="11984" width="13.85546875" style="11" bestFit="1" customWidth="1"/>
    <col min="11985" max="11986" width="9.28515625" style="11" bestFit="1" customWidth="1"/>
    <col min="11987" max="11987" width="9.140625" style="11"/>
    <col min="11988" max="11988" width="9.28515625" style="11" bestFit="1" customWidth="1"/>
    <col min="11989" max="12231" width="9.140625" style="11"/>
    <col min="12232" max="12232" width="26.140625" style="11" customWidth="1"/>
    <col min="12233" max="12233" width="16.5703125" style="11" customWidth="1"/>
    <col min="12234" max="12234" width="13" style="11" bestFit="1" customWidth="1"/>
    <col min="12235" max="12235" width="17" style="11" bestFit="1" customWidth="1"/>
    <col min="12236" max="12236" width="8.85546875" style="11" customWidth="1"/>
    <col min="12237" max="12237" width="12.7109375" style="11" bestFit="1" customWidth="1"/>
    <col min="12238" max="12238" width="17" style="11" bestFit="1" customWidth="1"/>
    <col min="12239" max="12239" width="9.140625" style="11"/>
    <col min="12240" max="12240" width="13.85546875" style="11" bestFit="1" customWidth="1"/>
    <col min="12241" max="12242" width="9.28515625" style="11" bestFit="1" customWidth="1"/>
    <col min="12243" max="12243" width="9.140625" style="11"/>
    <col min="12244" max="12244" width="9.28515625" style="11" bestFit="1" customWidth="1"/>
    <col min="12245" max="12487" width="9.140625" style="11"/>
    <col min="12488" max="12488" width="26.140625" style="11" customWidth="1"/>
    <col min="12489" max="12489" width="16.5703125" style="11" customWidth="1"/>
    <col min="12490" max="12490" width="13" style="11" bestFit="1" customWidth="1"/>
    <col min="12491" max="12491" width="17" style="11" bestFit="1" customWidth="1"/>
    <col min="12492" max="12492" width="8.85546875" style="11" customWidth="1"/>
    <col min="12493" max="12493" width="12.7109375" style="11" bestFit="1" customWidth="1"/>
    <col min="12494" max="12494" width="17" style="11" bestFit="1" customWidth="1"/>
    <col min="12495" max="12495" width="9.140625" style="11"/>
    <col min="12496" max="12496" width="13.85546875" style="11" bestFit="1" customWidth="1"/>
    <col min="12497" max="12498" width="9.28515625" style="11" bestFit="1" customWidth="1"/>
    <col min="12499" max="12499" width="9.140625" style="11"/>
    <col min="12500" max="12500" width="9.28515625" style="11" bestFit="1" customWidth="1"/>
    <col min="12501" max="12743" width="9.140625" style="11"/>
    <col min="12744" max="12744" width="26.140625" style="11" customWidth="1"/>
    <col min="12745" max="12745" width="16.5703125" style="11" customWidth="1"/>
    <col min="12746" max="12746" width="13" style="11" bestFit="1" customWidth="1"/>
    <col min="12747" max="12747" width="17" style="11" bestFit="1" customWidth="1"/>
    <col min="12748" max="12748" width="8.85546875" style="11" customWidth="1"/>
    <col min="12749" max="12749" width="12.7109375" style="11" bestFit="1" customWidth="1"/>
    <col min="12750" max="12750" width="17" style="11" bestFit="1" customWidth="1"/>
    <col min="12751" max="12751" width="9.140625" style="11"/>
    <col min="12752" max="12752" width="13.85546875" style="11" bestFit="1" customWidth="1"/>
    <col min="12753" max="12754" width="9.28515625" style="11" bestFit="1" customWidth="1"/>
    <col min="12755" max="12755" width="9.140625" style="11"/>
    <col min="12756" max="12756" width="9.28515625" style="11" bestFit="1" customWidth="1"/>
    <col min="12757" max="12999" width="9.140625" style="11"/>
    <col min="13000" max="13000" width="26.140625" style="11" customWidth="1"/>
    <col min="13001" max="13001" width="16.5703125" style="11" customWidth="1"/>
    <col min="13002" max="13002" width="13" style="11" bestFit="1" customWidth="1"/>
    <col min="13003" max="13003" width="17" style="11" bestFit="1" customWidth="1"/>
    <col min="13004" max="13004" width="8.85546875" style="11" customWidth="1"/>
    <col min="13005" max="13005" width="12.7109375" style="11" bestFit="1" customWidth="1"/>
    <col min="13006" max="13006" width="17" style="11" bestFit="1" customWidth="1"/>
    <col min="13007" max="13007" width="9.140625" style="11"/>
    <col min="13008" max="13008" width="13.85546875" style="11" bestFit="1" customWidth="1"/>
    <col min="13009" max="13010" width="9.28515625" style="11" bestFit="1" customWidth="1"/>
    <col min="13011" max="13011" width="9.140625" style="11"/>
    <col min="13012" max="13012" width="9.28515625" style="11" bestFit="1" customWidth="1"/>
    <col min="13013" max="13255" width="9.140625" style="11"/>
    <col min="13256" max="13256" width="26.140625" style="11" customWidth="1"/>
    <col min="13257" max="13257" width="16.5703125" style="11" customWidth="1"/>
    <col min="13258" max="13258" width="13" style="11" bestFit="1" customWidth="1"/>
    <col min="13259" max="13259" width="17" style="11" bestFit="1" customWidth="1"/>
    <col min="13260" max="13260" width="8.85546875" style="11" customWidth="1"/>
    <col min="13261" max="13261" width="12.7109375" style="11" bestFit="1" customWidth="1"/>
    <col min="13262" max="13262" width="17" style="11" bestFit="1" customWidth="1"/>
    <col min="13263" max="13263" width="9.140625" style="11"/>
    <col min="13264" max="13264" width="13.85546875" style="11" bestFit="1" customWidth="1"/>
    <col min="13265" max="13266" width="9.28515625" style="11" bestFit="1" customWidth="1"/>
    <col min="13267" max="13267" width="9.140625" style="11"/>
    <col min="13268" max="13268" width="9.28515625" style="11" bestFit="1" customWidth="1"/>
    <col min="13269" max="13511" width="9.140625" style="11"/>
    <col min="13512" max="13512" width="26.140625" style="11" customWidth="1"/>
    <col min="13513" max="13513" width="16.5703125" style="11" customWidth="1"/>
    <col min="13514" max="13514" width="13" style="11" bestFit="1" customWidth="1"/>
    <col min="13515" max="13515" width="17" style="11" bestFit="1" customWidth="1"/>
    <col min="13516" max="13516" width="8.85546875" style="11" customWidth="1"/>
    <col min="13517" max="13517" width="12.7109375" style="11" bestFit="1" customWidth="1"/>
    <col min="13518" max="13518" width="17" style="11" bestFit="1" customWidth="1"/>
    <col min="13519" max="13519" width="9.140625" style="11"/>
    <col min="13520" max="13520" width="13.85546875" style="11" bestFit="1" customWidth="1"/>
    <col min="13521" max="13522" width="9.28515625" style="11" bestFit="1" customWidth="1"/>
    <col min="13523" max="13523" width="9.140625" style="11"/>
    <col min="13524" max="13524" width="9.28515625" style="11" bestFit="1" customWidth="1"/>
    <col min="13525" max="13767" width="9.140625" style="11"/>
    <col min="13768" max="13768" width="26.140625" style="11" customWidth="1"/>
    <col min="13769" max="13769" width="16.5703125" style="11" customWidth="1"/>
    <col min="13770" max="13770" width="13" style="11" bestFit="1" customWidth="1"/>
    <col min="13771" max="13771" width="17" style="11" bestFit="1" customWidth="1"/>
    <col min="13772" max="13772" width="8.85546875" style="11" customWidth="1"/>
    <col min="13773" max="13773" width="12.7109375" style="11" bestFit="1" customWidth="1"/>
    <col min="13774" max="13774" width="17" style="11" bestFit="1" customWidth="1"/>
    <col min="13775" max="13775" width="9.140625" style="11"/>
    <col min="13776" max="13776" width="13.85546875" style="11" bestFit="1" customWidth="1"/>
    <col min="13777" max="13778" width="9.28515625" style="11" bestFit="1" customWidth="1"/>
    <col min="13779" max="13779" width="9.140625" style="11"/>
    <col min="13780" max="13780" width="9.28515625" style="11" bestFit="1" customWidth="1"/>
    <col min="13781" max="14023" width="9.140625" style="11"/>
    <col min="14024" max="14024" width="26.140625" style="11" customWidth="1"/>
    <col min="14025" max="14025" width="16.5703125" style="11" customWidth="1"/>
    <col min="14026" max="14026" width="13" style="11" bestFit="1" customWidth="1"/>
    <col min="14027" max="14027" width="17" style="11" bestFit="1" customWidth="1"/>
    <col min="14028" max="14028" width="8.85546875" style="11" customWidth="1"/>
    <col min="14029" max="14029" width="12.7109375" style="11" bestFit="1" customWidth="1"/>
    <col min="14030" max="14030" width="17" style="11" bestFit="1" customWidth="1"/>
    <col min="14031" max="14031" width="9.140625" style="11"/>
    <col min="14032" max="14032" width="13.85546875" style="11" bestFit="1" customWidth="1"/>
    <col min="14033" max="14034" width="9.28515625" style="11" bestFit="1" customWidth="1"/>
    <col min="14035" max="14035" width="9.140625" style="11"/>
    <col min="14036" max="14036" width="9.28515625" style="11" bestFit="1" customWidth="1"/>
    <col min="14037" max="14279" width="9.140625" style="11"/>
    <col min="14280" max="14280" width="26.140625" style="11" customWidth="1"/>
    <col min="14281" max="14281" width="16.5703125" style="11" customWidth="1"/>
    <col min="14282" max="14282" width="13" style="11" bestFit="1" customWidth="1"/>
    <col min="14283" max="14283" width="17" style="11" bestFit="1" customWidth="1"/>
    <col min="14284" max="14284" width="8.85546875" style="11" customWidth="1"/>
    <col min="14285" max="14285" width="12.7109375" style="11" bestFit="1" customWidth="1"/>
    <col min="14286" max="14286" width="17" style="11" bestFit="1" customWidth="1"/>
    <col min="14287" max="14287" width="9.140625" style="11"/>
    <col min="14288" max="14288" width="13.85546875" style="11" bestFit="1" customWidth="1"/>
    <col min="14289" max="14290" width="9.28515625" style="11" bestFit="1" customWidth="1"/>
    <col min="14291" max="14291" width="9.140625" style="11"/>
    <col min="14292" max="14292" width="9.28515625" style="11" bestFit="1" customWidth="1"/>
    <col min="14293" max="14535" width="9.140625" style="11"/>
    <col min="14536" max="14536" width="26.140625" style="11" customWidth="1"/>
    <col min="14537" max="14537" width="16.5703125" style="11" customWidth="1"/>
    <col min="14538" max="14538" width="13" style="11" bestFit="1" customWidth="1"/>
    <col min="14539" max="14539" width="17" style="11" bestFit="1" customWidth="1"/>
    <col min="14540" max="14540" width="8.85546875" style="11" customWidth="1"/>
    <col min="14541" max="14541" width="12.7109375" style="11" bestFit="1" customWidth="1"/>
    <col min="14542" max="14542" width="17" style="11" bestFit="1" customWidth="1"/>
    <col min="14543" max="14543" width="9.140625" style="11"/>
    <col min="14544" max="14544" width="13.85546875" style="11" bestFit="1" customWidth="1"/>
    <col min="14545" max="14546" width="9.28515625" style="11" bestFit="1" customWidth="1"/>
    <col min="14547" max="14547" width="9.140625" style="11"/>
    <col min="14548" max="14548" width="9.28515625" style="11" bestFit="1" customWidth="1"/>
    <col min="14549" max="14791" width="9.140625" style="11"/>
    <col min="14792" max="14792" width="26.140625" style="11" customWidth="1"/>
    <col min="14793" max="14793" width="16.5703125" style="11" customWidth="1"/>
    <col min="14794" max="14794" width="13" style="11" bestFit="1" customWidth="1"/>
    <col min="14795" max="14795" width="17" style="11" bestFit="1" customWidth="1"/>
    <col min="14796" max="14796" width="8.85546875" style="11" customWidth="1"/>
    <col min="14797" max="14797" width="12.7109375" style="11" bestFit="1" customWidth="1"/>
    <col min="14798" max="14798" width="17" style="11" bestFit="1" customWidth="1"/>
    <col min="14799" max="14799" width="9.140625" style="11"/>
    <col min="14800" max="14800" width="13.85546875" style="11" bestFit="1" customWidth="1"/>
    <col min="14801" max="14802" width="9.28515625" style="11" bestFit="1" customWidth="1"/>
    <col min="14803" max="14803" width="9.140625" style="11"/>
    <col min="14804" max="14804" width="9.28515625" style="11" bestFit="1" customWidth="1"/>
    <col min="14805" max="15047" width="9.140625" style="11"/>
    <col min="15048" max="15048" width="26.140625" style="11" customWidth="1"/>
    <col min="15049" max="15049" width="16.5703125" style="11" customWidth="1"/>
    <col min="15050" max="15050" width="13" style="11" bestFit="1" customWidth="1"/>
    <col min="15051" max="15051" width="17" style="11" bestFit="1" customWidth="1"/>
    <col min="15052" max="15052" width="8.85546875" style="11" customWidth="1"/>
    <col min="15053" max="15053" width="12.7109375" style="11" bestFit="1" customWidth="1"/>
    <col min="15054" max="15054" width="17" style="11" bestFit="1" customWidth="1"/>
    <col min="15055" max="15055" width="9.140625" style="11"/>
    <col min="15056" max="15056" width="13.85546875" style="11" bestFit="1" customWidth="1"/>
    <col min="15057" max="15058" width="9.28515625" style="11" bestFit="1" customWidth="1"/>
    <col min="15059" max="15059" width="9.140625" style="11"/>
    <col min="15060" max="15060" width="9.28515625" style="11" bestFit="1" customWidth="1"/>
    <col min="15061" max="15303" width="9.140625" style="11"/>
    <col min="15304" max="15304" width="26.140625" style="11" customWidth="1"/>
    <col min="15305" max="15305" width="16.5703125" style="11" customWidth="1"/>
    <col min="15306" max="15306" width="13" style="11" bestFit="1" customWidth="1"/>
    <col min="15307" max="15307" width="17" style="11" bestFit="1" customWidth="1"/>
    <col min="15308" max="15308" width="8.85546875" style="11" customWidth="1"/>
    <col min="15309" max="15309" width="12.7109375" style="11" bestFit="1" customWidth="1"/>
    <col min="15310" max="15310" width="17" style="11" bestFit="1" customWidth="1"/>
    <col min="15311" max="15311" width="9.140625" style="11"/>
    <col min="15312" max="15312" width="13.85546875" style="11" bestFit="1" customWidth="1"/>
    <col min="15313" max="15314" width="9.28515625" style="11" bestFit="1" customWidth="1"/>
    <col min="15315" max="15315" width="9.140625" style="11"/>
    <col min="15316" max="15316" width="9.28515625" style="11" bestFit="1" customWidth="1"/>
    <col min="15317" max="15559" width="9.140625" style="11"/>
    <col min="15560" max="15560" width="26.140625" style="11" customWidth="1"/>
    <col min="15561" max="15561" width="16.5703125" style="11" customWidth="1"/>
    <col min="15562" max="15562" width="13" style="11" bestFit="1" customWidth="1"/>
    <col min="15563" max="15563" width="17" style="11" bestFit="1" customWidth="1"/>
    <col min="15564" max="15564" width="8.85546875" style="11" customWidth="1"/>
    <col min="15565" max="15565" width="12.7109375" style="11" bestFit="1" customWidth="1"/>
    <col min="15566" max="15566" width="17" style="11" bestFit="1" customWidth="1"/>
    <col min="15567" max="15567" width="9.140625" style="11"/>
    <col min="15568" max="15568" width="13.85546875" style="11" bestFit="1" customWidth="1"/>
    <col min="15569" max="15570" width="9.28515625" style="11" bestFit="1" customWidth="1"/>
    <col min="15571" max="15571" width="9.140625" style="11"/>
    <col min="15572" max="15572" width="9.28515625" style="11" bestFit="1" customWidth="1"/>
    <col min="15573" max="15815" width="9.140625" style="11"/>
    <col min="15816" max="15816" width="26.140625" style="11" customWidth="1"/>
    <col min="15817" max="15817" width="16.5703125" style="11" customWidth="1"/>
    <col min="15818" max="15818" width="13" style="11" bestFit="1" customWidth="1"/>
    <col min="15819" max="15819" width="17" style="11" bestFit="1" customWidth="1"/>
    <col min="15820" max="15820" width="8.85546875" style="11" customWidth="1"/>
    <col min="15821" max="15821" width="12.7109375" style="11" bestFit="1" customWidth="1"/>
    <col min="15822" max="15822" width="17" style="11" bestFit="1" customWidth="1"/>
    <col min="15823" max="15823" width="9.140625" style="11"/>
    <col min="15824" max="15824" width="13.85546875" style="11" bestFit="1" customWidth="1"/>
    <col min="15825" max="15826" width="9.28515625" style="11" bestFit="1" customWidth="1"/>
    <col min="15827" max="15827" width="9.140625" style="11"/>
    <col min="15828" max="15828" width="9.28515625" style="11" bestFit="1" customWidth="1"/>
    <col min="15829" max="16071" width="9.140625" style="11"/>
    <col min="16072" max="16072" width="26.140625" style="11" customWidth="1"/>
    <col min="16073" max="16073" width="16.5703125" style="11" customWidth="1"/>
    <col min="16074" max="16074" width="13" style="11" bestFit="1" customWidth="1"/>
    <col min="16075" max="16075" width="17" style="11" bestFit="1" customWidth="1"/>
    <col min="16076" max="16076" width="8.85546875" style="11" customWidth="1"/>
    <col min="16077" max="16077" width="12.7109375" style="11" bestFit="1" customWidth="1"/>
    <col min="16078" max="16078" width="17" style="11" bestFit="1" customWidth="1"/>
    <col min="16079" max="16079" width="9.140625" style="11"/>
    <col min="16080" max="16080" width="13.85546875" style="11" bestFit="1" customWidth="1"/>
    <col min="16081" max="16082" width="9.28515625" style="11" bestFit="1" customWidth="1"/>
    <col min="16083" max="16083" width="9.140625" style="11"/>
    <col min="16084" max="16084" width="9.28515625" style="11" bestFit="1" customWidth="1"/>
    <col min="16085" max="16384" width="9.140625" style="11"/>
  </cols>
  <sheetData>
    <row r="1" spans="1:6">
      <c r="A1" s="31" t="s">
        <v>97</v>
      </c>
    </row>
    <row r="2" spans="1:6">
      <c r="A2" s="47" t="s">
        <v>139</v>
      </c>
    </row>
    <row r="3" spans="1:6">
      <c r="A3" s="47"/>
    </row>
    <row r="4" spans="1:6">
      <c r="A4" s="47"/>
    </row>
    <row r="5" spans="1:6">
      <c r="A5" s="47"/>
      <c r="B5" s="11" t="s">
        <v>148</v>
      </c>
      <c r="E5" s="11" t="s">
        <v>153</v>
      </c>
    </row>
    <row r="6" spans="1:6">
      <c r="A6" s="47"/>
      <c r="C6" s="26" t="s">
        <v>98</v>
      </c>
      <c r="E6" s="26"/>
      <c r="F6" s="11" t="s">
        <v>98</v>
      </c>
    </row>
    <row r="7" spans="1:6">
      <c r="A7" s="47"/>
      <c r="B7" s="11" t="s">
        <v>99</v>
      </c>
      <c r="C7" s="26" t="s">
        <v>100</v>
      </c>
      <c r="E7" s="26" t="s">
        <v>99</v>
      </c>
      <c r="F7" s="26" t="s">
        <v>100</v>
      </c>
    </row>
    <row r="8" spans="1:6">
      <c r="A8" s="47" t="s">
        <v>102</v>
      </c>
      <c r="B8" s="30">
        <v>30648445</v>
      </c>
      <c r="C8" s="30">
        <v>183122388083.5</v>
      </c>
      <c r="D8" s="52"/>
      <c r="E8" s="19">
        <v>31699027</v>
      </c>
      <c r="F8" s="19">
        <v>354897995725</v>
      </c>
    </row>
    <row r="9" spans="1:6">
      <c r="A9" s="47" t="s">
        <v>103</v>
      </c>
      <c r="B9" s="30">
        <v>6067691</v>
      </c>
      <c r="C9" s="30">
        <v>64444499725.400002</v>
      </c>
      <c r="D9" s="52"/>
      <c r="E9" s="19">
        <v>8702837</v>
      </c>
      <c r="F9" s="19">
        <v>155273987253</v>
      </c>
    </row>
    <row r="10" spans="1:6">
      <c r="A10" s="47" t="s">
        <v>104</v>
      </c>
      <c r="B10" s="30">
        <v>4299391</v>
      </c>
      <c r="C10" s="30">
        <v>75037644916.300003</v>
      </c>
      <c r="D10" s="52"/>
      <c r="E10" s="19">
        <v>4183664</v>
      </c>
      <c r="F10" s="19">
        <v>129477246637</v>
      </c>
    </row>
    <row r="11" spans="1:6">
      <c r="A11" s="47" t="s">
        <v>105</v>
      </c>
      <c r="B11" s="30">
        <v>1468520</v>
      </c>
      <c r="C11" s="30">
        <v>28726846072.700001</v>
      </c>
      <c r="D11" s="52"/>
      <c r="E11" s="19">
        <v>4034960</v>
      </c>
      <c r="F11" s="19">
        <v>102644753173</v>
      </c>
    </row>
    <row r="12" spans="1:6">
      <c r="A12" s="47" t="s">
        <v>106</v>
      </c>
      <c r="B12" s="30">
        <v>326345</v>
      </c>
      <c r="C12" s="30">
        <v>13145019882</v>
      </c>
      <c r="D12" s="52"/>
      <c r="E12" s="19">
        <v>429247</v>
      </c>
      <c r="F12" s="19">
        <v>25585565797</v>
      </c>
    </row>
    <row r="13" spans="1:6">
      <c r="A13" s="47" t="s">
        <v>107</v>
      </c>
      <c r="B13" s="30">
        <v>1652109</v>
      </c>
      <c r="C13" s="30">
        <v>35666624899.400002</v>
      </c>
      <c r="D13" s="52"/>
      <c r="E13" s="19">
        <v>2026019</v>
      </c>
      <c r="F13" s="19">
        <v>75881165672</v>
      </c>
    </row>
    <row r="14" spans="1:6">
      <c r="A14" s="47" t="s">
        <v>108</v>
      </c>
      <c r="B14" s="30">
        <v>695440</v>
      </c>
      <c r="C14" s="30">
        <v>15365051283.200001</v>
      </c>
      <c r="D14" s="52"/>
      <c r="E14" s="19">
        <v>2033200</v>
      </c>
      <c r="F14" s="19">
        <v>58990548989</v>
      </c>
    </row>
    <row r="15" spans="1:6">
      <c r="A15" s="47" t="s">
        <v>109</v>
      </c>
      <c r="B15" s="30">
        <v>724920</v>
      </c>
      <c r="C15" s="30">
        <v>19398643155.799999</v>
      </c>
      <c r="D15" s="52"/>
      <c r="E15" s="19">
        <v>1556140</v>
      </c>
      <c r="F15" s="19">
        <v>59738129165</v>
      </c>
    </row>
    <row r="16" spans="1:6">
      <c r="A16" s="47" t="s">
        <v>110</v>
      </c>
      <c r="B16" s="30">
        <v>178671</v>
      </c>
      <c r="C16" s="30">
        <v>8503766686.8000002</v>
      </c>
      <c r="D16" s="52"/>
      <c r="E16" s="19">
        <v>286437</v>
      </c>
      <c r="F16" s="19">
        <v>19384703899</v>
      </c>
    </row>
    <row r="17" spans="1:6">
      <c r="A17" s="47" t="s">
        <v>111</v>
      </c>
      <c r="B17" s="30">
        <v>152551</v>
      </c>
      <c r="C17" s="30">
        <v>8188590919.8000002</v>
      </c>
      <c r="D17" s="52"/>
      <c r="E17" s="19">
        <v>210464</v>
      </c>
      <c r="F17" s="19">
        <v>16671540925</v>
      </c>
    </row>
    <row r="18" spans="1:6">
      <c r="A18" s="47" t="s">
        <v>112</v>
      </c>
      <c r="B18" s="30">
        <v>398920</v>
      </c>
      <c r="C18" s="30">
        <v>11502142969</v>
      </c>
      <c r="D18" s="52"/>
      <c r="E18" s="19">
        <v>900560</v>
      </c>
      <c r="F18" s="19">
        <v>38101399576</v>
      </c>
    </row>
    <row r="19" spans="1:6">
      <c r="A19" s="47" t="s">
        <v>113</v>
      </c>
      <c r="B19" s="30">
        <v>103809</v>
      </c>
      <c r="C19" s="30">
        <v>5856195947.5</v>
      </c>
      <c r="D19" s="52"/>
      <c r="E19" s="19">
        <v>163659</v>
      </c>
      <c r="F19" s="19">
        <v>13660587427</v>
      </c>
    </row>
    <row r="20" spans="1:6">
      <c r="A20" s="47"/>
      <c r="B20" s="42"/>
      <c r="C20" s="42"/>
      <c r="D20" s="53"/>
      <c r="E20" s="42"/>
      <c r="F20" s="43"/>
    </row>
    <row r="21" spans="1:6">
      <c r="A21" s="44" t="s">
        <v>114</v>
      </c>
      <c r="B21" s="42"/>
      <c r="C21" s="42"/>
      <c r="D21" s="53"/>
      <c r="E21" s="42"/>
      <c r="F21" s="43"/>
    </row>
    <row r="22" spans="1:6">
      <c r="A22" s="47" t="s">
        <v>115</v>
      </c>
      <c r="B22" s="42">
        <f>B9-B27-B28-B29-B34-B35</f>
        <v>4044200</v>
      </c>
      <c r="C22" s="42">
        <f>C9-C27-C28-C29-C34-C35</f>
        <v>22267395772.5</v>
      </c>
      <c r="D22" s="53"/>
      <c r="E22" s="42">
        <f>E9-E27-E28-E29-E34-E35</f>
        <v>5421400</v>
      </c>
      <c r="F22" s="43">
        <f>F9-F27-F28-F29-F34-F35</f>
        <v>52779555696</v>
      </c>
    </row>
    <row r="23" spans="1:6">
      <c r="A23" s="47" t="s">
        <v>116</v>
      </c>
      <c r="B23" s="42">
        <f>B10-B27-B31-B32-B34-B35</f>
        <v>2272540</v>
      </c>
      <c r="C23" s="42">
        <f>C10-C27-C31-C32-C34-C35</f>
        <v>29142124857.800003</v>
      </c>
      <c r="D23" s="53"/>
      <c r="E23" s="42">
        <f>E10-E27-E31-E32-E34-E35</f>
        <v>1455260</v>
      </c>
      <c r="F23" s="43">
        <f>F10-F27-F31-F32-F34-F35</f>
        <v>28948397878</v>
      </c>
    </row>
    <row r="24" spans="1:6">
      <c r="A24" s="47" t="s">
        <v>117</v>
      </c>
      <c r="B24" s="42">
        <f>B11-B28-B31-B34</f>
        <v>447080</v>
      </c>
      <c r="C24" s="42">
        <f>C11-C28-C31-C34</f>
        <v>5465294602.7000008</v>
      </c>
      <c r="D24" s="53"/>
      <c r="E24" s="42">
        <f>E11-E28-E31-E34</f>
        <v>1346180</v>
      </c>
      <c r="F24" s="43">
        <f>F11-F28-F31-F34</f>
        <v>22017474595</v>
      </c>
    </row>
    <row r="25" spans="1:6">
      <c r="A25" s="47" t="s">
        <v>118</v>
      </c>
      <c r="B25" s="42">
        <f>B12-B29-B32-B35</f>
        <v>98932</v>
      </c>
      <c r="C25" s="42">
        <f>C12-C29-C32-C35</f>
        <v>2308858222.9000006</v>
      </c>
      <c r="D25" s="53"/>
      <c r="E25" s="42">
        <f>E12-E29-E32-E35</f>
        <v>96005</v>
      </c>
      <c r="F25" s="43">
        <f>F12-F29-F32-F35</f>
        <v>3189908400</v>
      </c>
    </row>
    <row r="26" spans="1:6">
      <c r="A26" s="47"/>
      <c r="B26" s="42"/>
      <c r="C26" s="42"/>
      <c r="D26" s="53"/>
      <c r="E26" s="42"/>
      <c r="F26" s="43"/>
    </row>
    <row r="27" spans="1:6">
      <c r="A27" s="47" t="s">
        <v>119</v>
      </c>
      <c r="B27" s="42">
        <f>B13-B18-B19</f>
        <v>1149380</v>
      </c>
      <c r="C27" s="42">
        <f>C13-C18-C19</f>
        <v>18308285982.900002</v>
      </c>
      <c r="D27" s="53"/>
      <c r="E27" s="42">
        <f>E13-E18-E19</f>
        <v>961800</v>
      </c>
      <c r="F27" s="43">
        <f>F13-F18-F19</f>
        <v>24119178669</v>
      </c>
    </row>
    <row r="28" spans="1:6">
      <c r="A28" s="47" t="s">
        <v>120</v>
      </c>
      <c r="B28" s="42">
        <f>B14-B18</f>
        <v>296520</v>
      </c>
      <c r="C28" s="42">
        <f>C14-C18</f>
        <v>3862908314.2000008</v>
      </c>
      <c r="D28" s="53"/>
      <c r="E28" s="42">
        <f>E14-E18</f>
        <v>1132640</v>
      </c>
      <c r="F28" s="43">
        <f>F14-F18</f>
        <v>20889149413</v>
      </c>
    </row>
    <row r="29" spans="1:6">
      <c r="A29" s="47" t="s">
        <v>121</v>
      </c>
      <c r="B29" s="42">
        <f>B16-B19</f>
        <v>74862</v>
      </c>
      <c r="C29" s="42">
        <f>C16-C19</f>
        <v>2647570739.3000002</v>
      </c>
      <c r="D29" s="53"/>
      <c r="E29" s="42">
        <f>E16-E19</f>
        <v>122778</v>
      </c>
      <c r="F29" s="43">
        <f>F16-F19</f>
        <v>5724116472</v>
      </c>
    </row>
    <row r="30" spans="1:6">
      <c r="A30" s="47"/>
      <c r="B30" s="42"/>
      <c r="C30" s="42"/>
      <c r="D30" s="53"/>
      <c r="E30" s="42"/>
      <c r="F30" s="43"/>
    </row>
    <row r="31" spans="1:6">
      <c r="A31" s="47" t="s">
        <v>122</v>
      </c>
      <c r="B31" s="42">
        <f>B15-B18</f>
        <v>326000</v>
      </c>
      <c r="C31" s="42">
        <f>C15-C18</f>
        <v>7896500186.7999992</v>
      </c>
      <c r="D31" s="53"/>
      <c r="E31" s="42">
        <f>E15-E18</f>
        <v>655580</v>
      </c>
      <c r="F31" s="43">
        <f>F15-F18</f>
        <v>21636729589</v>
      </c>
    </row>
    <row r="32" spans="1:6">
      <c r="A32" s="47" t="s">
        <v>123</v>
      </c>
      <c r="B32" s="42">
        <f>B17-B19</f>
        <v>48742</v>
      </c>
      <c r="C32" s="42">
        <f>C17-C19</f>
        <v>2332394972.3000002</v>
      </c>
      <c r="D32" s="53"/>
      <c r="E32" s="42">
        <f>E17-E19</f>
        <v>46805</v>
      </c>
      <c r="F32" s="43">
        <f>F17-F19</f>
        <v>3010953498</v>
      </c>
    </row>
    <row r="33" spans="1:6">
      <c r="B33" s="42"/>
      <c r="C33" s="42"/>
      <c r="D33" s="53"/>
      <c r="E33" s="42"/>
      <c r="F33" s="43"/>
    </row>
    <row r="34" spans="1:6">
      <c r="A34" s="31" t="s">
        <v>112</v>
      </c>
      <c r="B34" s="42">
        <f>B18</f>
        <v>398920</v>
      </c>
      <c r="C34" s="42">
        <f>C18</f>
        <v>11502142969</v>
      </c>
      <c r="D34" s="53"/>
      <c r="E34" s="42">
        <f>E18</f>
        <v>900560</v>
      </c>
      <c r="F34" s="43">
        <f>F18</f>
        <v>38101399576</v>
      </c>
    </row>
    <row r="35" spans="1:6">
      <c r="A35" s="47" t="s">
        <v>113</v>
      </c>
      <c r="B35" s="42">
        <f>B19</f>
        <v>103809</v>
      </c>
      <c r="C35" s="42">
        <f>C19</f>
        <v>5856195947.5</v>
      </c>
      <c r="D35" s="53"/>
      <c r="E35" s="42">
        <f>E19</f>
        <v>163659</v>
      </c>
      <c r="F35" s="43">
        <f>F19</f>
        <v>13660587427</v>
      </c>
    </row>
    <row r="36" spans="1:6">
      <c r="B36" s="42"/>
      <c r="C36" s="42"/>
      <c r="D36" s="53"/>
      <c r="E36" s="42"/>
      <c r="F36" s="43"/>
    </row>
    <row r="37" spans="1:6" ht="12.75" customHeight="1">
      <c r="A37" s="31" t="s">
        <v>124</v>
      </c>
      <c r="B37" s="42">
        <f>B8-SUM(B22:B35)</f>
        <v>21387460</v>
      </c>
      <c r="C37" s="42">
        <f>C8-SUM(C22:C35)</f>
        <v>71532715515.599991</v>
      </c>
      <c r="D37" s="53"/>
      <c r="E37" s="42">
        <f>E8-SUM(E22:E35)</f>
        <v>19396360</v>
      </c>
      <c r="F37" s="43">
        <f>F8-SUM(F22:F35)</f>
        <v>120820544512</v>
      </c>
    </row>
    <row r="38" spans="1:6">
      <c r="A38" s="47"/>
      <c r="B38" s="42"/>
      <c r="C38" s="42"/>
      <c r="D38" s="42"/>
      <c r="E38" s="42"/>
      <c r="F38" s="43"/>
    </row>
    <row r="39" spans="1:6">
      <c r="A39" s="47" t="s">
        <v>71</v>
      </c>
      <c r="B39" s="42">
        <f>SUM(B22:B37)</f>
        <v>30648445</v>
      </c>
      <c r="C39" s="42">
        <f>SUM(C22:C37)</f>
        <v>183122388083.5</v>
      </c>
      <c r="D39" s="42"/>
      <c r="E39" s="42">
        <f>SUM(E22:E37)</f>
        <v>31699027</v>
      </c>
      <c r="F39" s="43">
        <f>SUM(F22:F37)</f>
        <v>354897995725</v>
      </c>
    </row>
    <row r="40" spans="1:6">
      <c r="A40" s="47"/>
      <c r="B40" s="42"/>
      <c r="C40" s="42"/>
      <c r="D40" s="42"/>
      <c r="E40" s="42"/>
      <c r="F40" s="42"/>
    </row>
    <row r="41" spans="1:6">
      <c r="A41" s="47"/>
      <c r="B41" s="42"/>
      <c r="C41" s="42"/>
      <c r="D41" s="42"/>
      <c r="E41" s="45"/>
      <c r="F41" s="42"/>
    </row>
    <row r="42" spans="1:6">
      <c r="A42" s="11" t="s">
        <v>125</v>
      </c>
      <c r="B42" s="22" t="s">
        <v>149</v>
      </c>
      <c r="C42" s="26" t="s">
        <v>150</v>
      </c>
      <c r="E42" s="28" t="s">
        <v>151</v>
      </c>
      <c r="F42" s="26" t="s">
        <v>152</v>
      </c>
    </row>
    <row r="43" spans="1:6">
      <c r="A43" s="11" t="s">
        <v>101</v>
      </c>
      <c r="B43" s="26"/>
      <c r="E43" s="42"/>
      <c r="F43" s="42"/>
    </row>
    <row r="44" spans="1:6">
      <c r="A44" s="11" t="s">
        <v>126</v>
      </c>
      <c r="B44" s="22">
        <f>B9/$B$8*100</f>
        <v>19.797712412489442</v>
      </c>
      <c r="C44" s="28">
        <f>C9/$C$8*100</f>
        <v>35.192037631146803</v>
      </c>
      <c r="D44" s="28"/>
      <c r="E44" s="22">
        <f>E9/$E$8*100</f>
        <v>27.454587170767102</v>
      </c>
      <c r="F44" s="28">
        <f>F9/$F$8*100</f>
        <v>43.751722783274673</v>
      </c>
    </row>
    <row r="45" spans="1:6">
      <c r="A45" s="11" t="s">
        <v>127</v>
      </c>
      <c r="B45" s="22">
        <f>B10/$B$8*100</f>
        <v>14.028088537607699</v>
      </c>
      <c r="C45" s="28">
        <f>C10/$C$8*100</f>
        <v>40.976772802943351</v>
      </c>
      <c r="D45" s="28"/>
      <c r="E45" s="22">
        <f>E10/$E$8*100</f>
        <v>13.198083335491653</v>
      </c>
      <c r="F45" s="28">
        <f>F10/$F$8*100</f>
        <v>36.482946704868993</v>
      </c>
    </row>
    <row r="46" spans="1:6">
      <c r="A46" s="11" t="s">
        <v>128</v>
      </c>
      <c r="B46" s="22">
        <f>B11/$B$8*100</f>
        <v>4.7914992098294054</v>
      </c>
      <c r="C46" s="28">
        <f>C11/$C$8*100</f>
        <v>15.687238667727049</v>
      </c>
      <c r="D46" s="28"/>
      <c r="E46" s="22">
        <f>E11/$E$8*100</f>
        <v>12.728971144761006</v>
      </c>
      <c r="F46" s="28">
        <f>F11/$F$8*100</f>
        <v>28.922325403194556</v>
      </c>
    </row>
    <row r="47" spans="1:6">
      <c r="A47" s="11" t="s">
        <v>129</v>
      </c>
      <c r="B47" s="22">
        <f>B12/$B$8*100</f>
        <v>1.064801166910752</v>
      </c>
      <c r="C47" s="28">
        <f>C12/$C$8*100</f>
        <v>7.178270237501569</v>
      </c>
      <c r="D47" s="28"/>
      <c r="E47" s="22">
        <f>E12/$E$8*100</f>
        <v>1.3541330464181125</v>
      </c>
      <c r="F47" s="28">
        <f>F12/$F$8*100</f>
        <v>7.2092731165564263</v>
      </c>
    </row>
    <row r="48" spans="1:6">
      <c r="A48" s="47"/>
      <c r="B48" s="22"/>
      <c r="C48" s="28"/>
      <c r="D48" s="28"/>
      <c r="E48" s="22"/>
      <c r="F48" s="28"/>
    </row>
    <row r="49" spans="1:6">
      <c r="A49" s="47"/>
      <c r="B49" s="22"/>
      <c r="C49" s="28"/>
      <c r="D49" s="28"/>
      <c r="E49" s="22"/>
      <c r="F49" s="28"/>
    </row>
    <row r="50" spans="1:6">
      <c r="A50" s="47" t="s">
        <v>19</v>
      </c>
      <c r="B50" s="34">
        <v>2001</v>
      </c>
      <c r="C50" s="46">
        <v>2011</v>
      </c>
      <c r="D50" s="46"/>
      <c r="E50" s="34"/>
      <c r="F50" s="46"/>
    </row>
    <row r="51" spans="1:6">
      <c r="A51" s="47"/>
      <c r="B51" s="22"/>
      <c r="C51" s="28"/>
      <c r="D51" s="28"/>
      <c r="E51" s="22"/>
      <c r="F51" s="28"/>
    </row>
    <row r="52" spans="1:6">
      <c r="A52" s="47" t="s">
        <v>130</v>
      </c>
      <c r="B52" s="22">
        <v>69.739999999999995</v>
      </c>
      <c r="C52" s="28">
        <v>69.069999999999993</v>
      </c>
      <c r="D52" s="28"/>
      <c r="E52" s="22"/>
      <c r="F52" s="28"/>
    </row>
    <row r="53" spans="1:6">
      <c r="A53" s="47" t="s">
        <v>131</v>
      </c>
      <c r="B53" s="22">
        <v>13.63</v>
      </c>
      <c r="C53" s="28">
        <v>13.9495</v>
      </c>
      <c r="D53" s="28"/>
      <c r="E53" s="22"/>
      <c r="F53" s="28"/>
    </row>
    <row r="54" spans="1:6">
      <c r="A54" s="47"/>
      <c r="B54" s="22"/>
      <c r="C54" s="28"/>
      <c r="D54" s="28"/>
      <c r="E54" s="22"/>
    </row>
    <row r="55" spans="1:6">
      <c r="A55" s="47"/>
      <c r="B55" s="22"/>
      <c r="C55" s="28"/>
      <c r="D55" s="28"/>
      <c r="E55" s="22"/>
    </row>
    <row r="56" spans="1:6">
      <c r="A56" s="47"/>
      <c r="B56" s="22"/>
      <c r="C56" s="28"/>
      <c r="D56" s="28"/>
      <c r="E56" s="22"/>
    </row>
    <row r="57" spans="1:6">
      <c r="A57" s="47"/>
      <c r="B57" s="22"/>
      <c r="C57" s="28"/>
      <c r="D57" s="28"/>
      <c r="E57" s="22"/>
    </row>
    <row r="58" spans="1:6">
      <c r="A58" s="47"/>
      <c r="B58" s="22"/>
      <c r="C58" s="28"/>
      <c r="D58" s="28"/>
      <c r="E58" s="22"/>
    </row>
    <row r="59" spans="1:6">
      <c r="A59" s="47"/>
      <c r="B59" s="22"/>
      <c r="C59" s="28"/>
      <c r="D59" s="28"/>
      <c r="E59" s="22"/>
    </row>
    <row r="60" spans="1:6">
      <c r="A60" s="47"/>
      <c r="B60" s="22"/>
      <c r="C60" s="28"/>
      <c r="D60" s="28"/>
      <c r="E60" s="22"/>
    </row>
    <row r="61" spans="1:6">
      <c r="B61" s="22"/>
      <c r="C61" s="28"/>
      <c r="D61" s="28"/>
      <c r="E61" s="22"/>
    </row>
  </sheetData>
  <pageMargins left="0.75" right="0.75" top="1" bottom="1" header="0.5" footer="0.5"/>
  <pageSetup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showGridLines="0" zoomScaleNormal="100" workbookViewId="0"/>
  </sheetViews>
  <sheetFormatPr defaultRowHeight="15"/>
  <cols>
    <col min="1" max="1" width="9.140625" style="11"/>
    <col min="2" max="16" width="6.7109375" style="11" customWidth="1"/>
    <col min="17" max="17" width="10" style="11" customWidth="1"/>
    <col min="18" max="18" width="11.5703125" style="11" customWidth="1"/>
    <col min="19" max="33" width="6.7109375" style="11" customWidth="1"/>
    <col min="34" max="254" width="9.140625" style="11"/>
    <col min="255" max="255" width="27.28515625" style="11" customWidth="1"/>
    <col min="256" max="256" width="20.5703125" style="11" customWidth="1"/>
    <col min="257" max="260" width="9.5703125" style="11" customWidth="1"/>
    <col min="261" max="510" width="9.140625" style="11"/>
    <col min="511" max="511" width="27.28515625" style="11" customWidth="1"/>
    <col min="512" max="512" width="20.5703125" style="11" customWidth="1"/>
    <col min="513" max="516" width="9.5703125" style="11" customWidth="1"/>
    <col min="517" max="766" width="9.140625" style="11"/>
    <col min="767" max="767" width="27.28515625" style="11" customWidth="1"/>
    <col min="768" max="768" width="20.5703125" style="11" customWidth="1"/>
    <col min="769" max="772" width="9.5703125" style="11" customWidth="1"/>
    <col min="773" max="1022" width="9.140625" style="11"/>
    <col min="1023" max="1023" width="27.28515625" style="11" customWidth="1"/>
    <col min="1024" max="1024" width="20.5703125" style="11" customWidth="1"/>
    <col min="1025" max="1028" width="9.5703125" style="11" customWidth="1"/>
    <col min="1029" max="1278" width="9.140625" style="11"/>
    <col min="1279" max="1279" width="27.28515625" style="11" customWidth="1"/>
    <col min="1280" max="1280" width="20.5703125" style="11" customWidth="1"/>
    <col min="1281" max="1284" width="9.5703125" style="11" customWidth="1"/>
    <col min="1285" max="1534" width="9.140625" style="11"/>
    <col min="1535" max="1535" width="27.28515625" style="11" customWidth="1"/>
    <col min="1536" max="1536" width="20.5703125" style="11" customWidth="1"/>
    <col min="1537" max="1540" width="9.5703125" style="11" customWidth="1"/>
    <col min="1541" max="1790" width="9.140625" style="11"/>
    <col min="1791" max="1791" width="27.28515625" style="11" customWidth="1"/>
    <col min="1792" max="1792" width="20.5703125" style="11" customWidth="1"/>
    <col min="1793" max="1796" width="9.5703125" style="11" customWidth="1"/>
    <col min="1797" max="2046" width="9.140625" style="11"/>
    <col min="2047" max="2047" width="27.28515625" style="11" customWidth="1"/>
    <col min="2048" max="2048" width="20.5703125" style="11" customWidth="1"/>
    <col min="2049" max="2052" width="9.5703125" style="11" customWidth="1"/>
    <col min="2053" max="2302" width="9.140625" style="11"/>
    <col min="2303" max="2303" width="27.28515625" style="11" customWidth="1"/>
    <col min="2304" max="2304" width="20.5703125" style="11" customWidth="1"/>
    <col min="2305" max="2308" width="9.5703125" style="11" customWidth="1"/>
    <col min="2309" max="2558" width="9.140625" style="11"/>
    <col min="2559" max="2559" width="27.28515625" style="11" customWidth="1"/>
    <col min="2560" max="2560" width="20.5703125" style="11" customWidth="1"/>
    <col min="2561" max="2564" width="9.5703125" style="11" customWidth="1"/>
    <col min="2565" max="2814" width="9.140625" style="11"/>
    <col min="2815" max="2815" width="27.28515625" style="11" customWidth="1"/>
    <col min="2816" max="2816" width="20.5703125" style="11" customWidth="1"/>
    <col min="2817" max="2820" width="9.5703125" style="11" customWidth="1"/>
    <col min="2821" max="3070" width="9.140625" style="11"/>
    <col min="3071" max="3071" width="27.28515625" style="11" customWidth="1"/>
    <col min="3072" max="3072" width="20.5703125" style="11" customWidth="1"/>
    <col min="3073" max="3076" width="9.5703125" style="11" customWidth="1"/>
    <col min="3077" max="3326" width="9.140625" style="11"/>
    <col min="3327" max="3327" width="27.28515625" style="11" customWidth="1"/>
    <col min="3328" max="3328" width="20.5703125" style="11" customWidth="1"/>
    <col min="3329" max="3332" width="9.5703125" style="11" customWidth="1"/>
    <col min="3333" max="3582" width="9.140625" style="11"/>
    <col min="3583" max="3583" width="27.28515625" style="11" customWidth="1"/>
    <col min="3584" max="3584" width="20.5703125" style="11" customWidth="1"/>
    <col min="3585" max="3588" width="9.5703125" style="11" customWidth="1"/>
    <col min="3589" max="3838" width="9.140625" style="11"/>
    <col min="3839" max="3839" width="27.28515625" style="11" customWidth="1"/>
    <col min="3840" max="3840" width="20.5703125" style="11" customWidth="1"/>
    <col min="3841" max="3844" width="9.5703125" style="11" customWidth="1"/>
    <col min="3845" max="4094" width="9.140625" style="11"/>
    <col min="4095" max="4095" width="27.28515625" style="11" customWidth="1"/>
    <col min="4096" max="4096" width="20.5703125" style="11" customWidth="1"/>
    <col min="4097" max="4100" width="9.5703125" style="11" customWidth="1"/>
    <col min="4101" max="4350" width="9.140625" style="11"/>
    <col min="4351" max="4351" width="27.28515625" style="11" customWidth="1"/>
    <col min="4352" max="4352" width="20.5703125" style="11" customWidth="1"/>
    <col min="4353" max="4356" width="9.5703125" style="11" customWidth="1"/>
    <col min="4357" max="4606" width="9.140625" style="11"/>
    <col min="4607" max="4607" width="27.28515625" style="11" customWidth="1"/>
    <col min="4608" max="4608" width="20.5703125" style="11" customWidth="1"/>
    <col min="4609" max="4612" width="9.5703125" style="11" customWidth="1"/>
    <col min="4613" max="4862" width="9.140625" style="11"/>
    <col min="4863" max="4863" width="27.28515625" style="11" customWidth="1"/>
    <col min="4864" max="4864" width="20.5703125" style="11" customWidth="1"/>
    <col min="4865" max="4868" width="9.5703125" style="11" customWidth="1"/>
    <col min="4869" max="5118" width="9.140625" style="11"/>
    <col min="5119" max="5119" width="27.28515625" style="11" customWidth="1"/>
    <col min="5120" max="5120" width="20.5703125" style="11" customWidth="1"/>
    <col min="5121" max="5124" width="9.5703125" style="11" customWidth="1"/>
    <col min="5125" max="5374" width="9.140625" style="11"/>
    <col min="5375" max="5375" width="27.28515625" style="11" customWidth="1"/>
    <col min="5376" max="5376" width="20.5703125" style="11" customWidth="1"/>
    <col min="5377" max="5380" width="9.5703125" style="11" customWidth="1"/>
    <col min="5381" max="5630" width="9.140625" style="11"/>
    <col min="5631" max="5631" width="27.28515625" style="11" customWidth="1"/>
    <col min="5632" max="5632" width="20.5703125" style="11" customWidth="1"/>
    <col min="5633" max="5636" width="9.5703125" style="11" customWidth="1"/>
    <col min="5637" max="5886" width="9.140625" style="11"/>
    <col min="5887" max="5887" width="27.28515625" style="11" customWidth="1"/>
    <col min="5888" max="5888" width="20.5703125" style="11" customWidth="1"/>
    <col min="5889" max="5892" width="9.5703125" style="11" customWidth="1"/>
    <col min="5893" max="6142" width="9.140625" style="11"/>
    <col min="6143" max="6143" width="27.28515625" style="11" customWidth="1"/>
    <col min="6144" max="6144" width="20.5703125" style="11" customWidth="1"/>
    <col min="6145" max="6148" width="9.5703125" style="11" customWidth="1"/>
    <col min="6149" max="6398" width="9.140625" style="11"/>
    <col min="6399" max="6399" width="27.28515625" style="11" customWidth="1"/>
    <col min="6400" max="6400" width="20.5703125" style="11" customWidth="1"/>
    <col min="6401" max="6404" width="9.5703125" style="11" customWidth="1"/>
    <col min="6405" max="6654" width="9.140625" style="11"/>
    <col min="6655" max="6655" width="27.28515625" style="11" customWidth="1"/>
    <col min="6656" max="6656" width="20.5703125" style="11" customWidth="1"/>
    <col min="6657" max="6660" width="9.5703125" style="11" customWidth="1"/>
    <col min="6661" max="6910" width="9.140625" style="11"/>
    <col min="6911" max="6911" width="27.28515625" style="11" customWidth="1"/>
    <col min="6912" max="6912" width="20.5703125" style="11" customWidth="1"/>
    <col min="6913" max="6916" width="9.5703125" style="11" customWidth="1"/>
    <col min="6917" max="7166" width="9.140625" style="11"/>
    <col min="7167" max="7167" width="27.28515625" style="11" customWidth="1"/>
    <col min="7168" max="7168" width="20.5703125" style="11" customWidth="1"/>
    <col min="7169" max="7172" width="9.5703125" style="11" customWidth="1"/>
    <col min="7173" max="7422" width="9.140625" style="11"/>
    <col min="7423" max="7423" width="27.28515625" style="11" customWidth="1"/>
    <col min="7424" max="7424" width="20.5703125" style="11" customWidth="1"/>
    <col min="7425" max="7428" width="9.5703125" style="11" customWidth="1"/>
    <col min="7429" max="7678" width="9.140625" style="11"/>
    <col min="7679" max="7679" width="27.28515625" style="11" customWidth="1"/>
    <col min="7680" max="7680" width="20.5703125" style="11" customWidth="1"/>
    <col min="7681" max="7684" width="9.5703125" style="11" customWidth="1"/>
    <col min="7685" max="7934" width="9.140625" style="11"/>
    <col min="7935" max="7935" width="27.28515625" style="11" customWidth="1"/>
    <col min="7936" max="7936" width="20.5703125" style="11" customWidth="1"/>
    <col min="7937" max="7940" width="9.5703125" style="11" customWidth="1"/>
    <col min="7941" max="8190" width="9.140625" style="11"/>
    <col min="8191" max="8191" width="27.28515625" style="11" customWidth="1"/>
    <col min="8192" max="8192" width="20.5703125" style="11" customWidth="1"/>
    <col min="8193" max="8196" width="9.5703125" style="11" customWidth="1"/>
    <col min="8197" max="8446" width="9.140625" style="11"/>
    <col min="8447" max="8447" width="27.28515625" style="11" customWidth="1"/>
    <col min="8448" max="8448" width="20.5703125" style="11" customWidth="1"/>
    <col min="8449" max="8452" width="9.5703125" style="11" customWidth="1"/>
    <col min="8453" max="8702" width="9.140625" style="11"/>
    <col min="8703" max="8703" width="27.28515625" style="11" customWidth="1"/>
    <col min="8704" max="8704" width="20.5703125" style="11" customWidth="1"/>
    <col min="8705" max="8708" width="9.5703125" style="11" customWidth="1"/>
    <col min="8709" max="8958" width="9.140625" style="11"/>
    <col min="8959" max="8959" width="27.28515625" style="11" customWidth="1"/>
    <col min="8960" max="8960" width="20.5703125" style="11" customWidth="1"/>
    <col min="8961" max="8964" width="9.5703125" style="11" customWidth="1"/>
    <col min="8965" max="9214" width="9.140625" style="11"/>
    <col min="9215" max="9215" width="27.28515625" style="11" customWidth="1"/>
    <col min="9216" max="9216" width="20.5703125" style="11" customWidth="1"/>
    <col min="9217" max="9220" width="9.5703125" style="11" customWidth="1"/>
    <col min="9221" max="9470" width="9.140625" style="11"/>
    <col min="9471" max="9471" width="27.28515625" style="11" customWidth="1"/>
    <col min="9472" max="9472" width="20.5703125" style="11" customWidth="1"/>
    <col min="9473" max="9476" width="9.5703125" style="11" customWidth="1"/>
    <col min="9477" max="9726" width="9.140625" style="11"/>
    <col min="9727" max="9727" width="27.28515625" style="11" customWidth="1"/>
    <col min="9728" max="9728" width="20.5703125" style="11" customWidth="1"/>
    <col min="9729" max="9732" width="9.5703125" style="11" customWidth="1"/>
    <col min="9733" max="9982" width="9.140625" style="11"/>
    <col min="9983" max="9983" width="27.28515625" style="11" customWidth="1"/>
    <col min="9984" max="9984" width="20.5703125" style="11" customWidth="1"/>
    <col min="9985" max="9988" width="9.5703125" style="11" customWidth="1"/>
    <col min="9989" max="10238" width="9.140625" style="11"/>
    <col min="10239" max="10239" width="27.28515625" style="11" customWidth="1"/>
    <col min="10240" max="10240" width="20.5703125" style="11" customWidth="1"/>
    <col min="10241" max="10244" width="9.5703125" style="11" customWidth="1"/>
    <col min="10245" max="10494" width="9.140625" style="11"/>
    <col min="10495" max="10495" width="27.28515625" style="11" customWidth="1"/>
    <col min="10496" max="10496" width="20.5703125" style="11" customWidth="1"/>
    <col min="10497" max="10500" width="9.5703125" style="11" customWidth="1"/>
    <col min="10501" max="10750" width="9.140625" style="11"/>
    <col min="10751" max="10751" width="27.28515625" style="11" customWidth="1"/>
    <col min="10752" max="10752" width="20.5703125" style="11" customWidth="1"/>
    <col min="10753" max="10756" width="9.5703125" style="11" customWidth="1"/>
    <col min="10757" max="11006" width="9.140625" style="11"/>
    <col min="11007" max="11007" width="27.28515625" style="11" customWidth="1"/>
    <col min="11008" max="11008" width="20.5703125" style="11" customWidth="1"/>
    <col min="11009" max="11012" width="9.5703125" style="11" customWidth="1"/>
    <col min="11013" max="11262" width="9.140625" style="11"/>
    <col min="11263" max="11263" width="27.28515625" style="11" customWidth="1"/>
    <col min="11264" max="11264" width="20.5703125" style="11" customWidth="1"/>
    <col min="11265" max="11268" width="9.5703125" style="11" customWidth="1"/>
    <col min="11269" max="11518" width="9.140625" style="11"/>
    <col min="11519" max="11519" width="27.28515625" style="11" customWidth="1"/>
    <col min="11520" max="11520" width="20.5703125" style="11" customWidth="1"/>
    <col min="11521" max="11524" width="9.5703125" style="11" customWidth="1"/>
    <col min="11525" max="11774" width="9.140625" style="11"/>
    <col min="11775" max="11775" width="27.28515625" style="11" customWidth="1"/>
    <col min="11776" max="11776" width="20.5703125" style="11" customWidth="1"/>
    <col min="11777" max="11780" width="9.5703125" style="11" customWidth="1"/>
    <col min="11781" max="12030" width="9.140625" style="11"/>
    <col min="12031" max="12031" width="27.28515625" style="11" customWidth="1"/>
    <col min="12032" max="12032" width="20.5703125" style="11" customWidth="1"/>
    <col min="12033" max="12036" width="9.5703125" style="11" customWidth="1"/>
    <col min="12037" max="12286" width="9.140625" style="11"/>
    <col min="12287" max="12287" width="27.28515625" style="11" customWidth="1"/>
    <col min="12288" max="12288" width="20.5703125" style="11" customWidth="1"/>
    <col min="12289" max="12292" width="9.5703125" style="11" customWidth="1"/>
    <col min="12293" max="12542" width="9.140625" style="11"/>
    <col min="12543" max="12543" width="27.28515625" style="11" customWidth="1"/>
    <col min="12544" max="12544" width="20.5703125" style="11" customWidth="1"/>
    <col min="12545" max="12548" width="9.5703125" style="11" customWidth="1"/>
    <col min="12549" max="12798" width="9.140625" style="11"/>
    <col min="12799" max="12799" width="27.28515625" style="11" customWidth="1"/>
    <col min="12800" max="12800" width="20.5703125" style="11" customWidth="1"/>
    <col min="12801" max="12804" width="9.5703125" style="11" customWidth="1"/>
    <col min="12805" max="13054" width="9.140625" style="11"/>
    <col min="13055" max="13055" width="27.28515625" style="11" customWidth="1"/>
    <col min="13056" max="13056" width="20.5703125" style="11" customWidth="1"/>
    <col min="13057" max="13060" width="9.5703125" style="11" customWidth="1"/>
    <col min="13061" max="13310" width="9.140625" style="11"/>
    <col min="13311" max="13311" width="27.28515625" style="11" customWidth="1"/>
    <col min="13312" max="13312" width="20.5703125" style="11" customWidth="1"/>
    <col min="13313" max="13316" width="9.5703125" style="11" customWidth="1"/>
    <col min="13317" max="13566" width="9.140625" style="11"/>
    <col min="13567" max="13567" width="27.28515625" style="11" customWidth="1"/>
    <col min="13568" max="13568" width="20.5703125" style="11" customWidth="1"/>
    <col min="13569" max="13572" width="9.5703125" style="11" customWidth="1"/>
    <col min="13573" max="13822" width="9.140625" style="11"/>
    <col min="13823" max="13823" width="27.28515625" style="11" customWidth="1"/>
    <col min="13824" max="13824" width="20.5703125" style="11" customWidth="1"/>
    <col min="13825" max="13828" width="9.5703125" style="11" customWidth="1"/>
    <col min="13829" max="14078" width="9.140625" style="11"/>
    <col min="14079" max="14079" width="27.28515625" style="11" customWidth="1"/>
    <col min="14080" max="14080" width="20.5703125" style="11" customWidth="1"/>
    <col min="14081" max="14084" width="9.5703125" style="11" customWidth="1"/>
    <col min="14085" max="14334" width="9.140625" style="11"/>
    <col min="14335" max="14335" width="27.28515625" style="11" customWidth="1"/>
    <col min="14336" max="14336" width="20.5703125" style="11" customWidth="1"/>
    <col min="14337" max="14340" width="9.5703125" style="11" customWidth="1"/>
    <col min="14341" max="14590" width="9.140625" style="11"/>
    <col min="14591" max="14591" width="27.28515625" style="11" customWidth="1"/>
    <col min="14592" max="14592" width="20.5703125" style="11" customWidth="1"/>
    <col min="14593" max="14596" width="9.5703125" style="11" customWidth="1"/>
    <col min="14597" max="14846" width="9.140625" style="11"/>
    <col min="14847" max="14847" width="27.28515625" style="11" customWidth="1"/>
    <col min="14848" max="14848" width="20.5703125" style="11" customWidth="1"/>
    <col min="14849" max="14852" width="9.5703125" style="11" customWidth="1"/>
    <col min="14853" max="15102" width="9.140625" style="11"/>
    <col min="15103" max="15103" width="27.28515625" style="11" customWidth="1"/>
    <col min="15104" max="15104" width="20.5703125" style="11" customWidth="1"/>
    <col min="15105" max="15108" width="9.5703125" style="11" customWidth="1"/>
    <col min="15109" max="15358" width="9.140625" style="11"/>
    <col min="15359" max="15359" width="27.28515625" style="11" customWidth="1"/>
    <col min="15360" max="15360" width="20.5703125" style="11" customWidth="1"/>
    <col min="15361" max="15364" width="9.5703125" style="11" customWidth="1"/>
    <col min="15365" max="15614" width="9.140625" style="11"/>
    <col min="15615" max="15615" width="27.28515625" style="11" customWidth="1"/>
    <col min="15616" max="15616" width="20.5703125" style="11" customWidth="1"/>
    <col min="15617" max="15620" width="9.5703125" style="11" customWidth="1"/>
    <col min="15621" max="15870" width="9.140625" style="11"/>
    <col min="15871" max="15871" width="27.28515625" style="11" customWidth="1"/>
    <col min="15872" max="15872" width="20.5703125" style="11" customWidth="1"/>
    <col min="15873" max="15876" width="9.5703125" style="11" customWidth="1"/>
    <col min="15877" max="16126" width="9.140625" style="11"/>
    <col min="16127" max="16127" width="27.28515625" style="11" customWidth="1"/>
    <col min="16128" max="16128" width="20.5703125" style="11" customWidth="1"/>
    <col min="16129" max="16132" width="9.5703125" style="11" customWidth="1"/>
    <col min="16133" max="16384" width="9.140625" style="11"/>
  </cols>
  <sheetData>
    <row r="1" spans="1:33">
      <c r="A1" s="31" t="s">
        <v>188</v>
      </c>
      <c r="B1" s="42"/>
    </row>
    <row r="2" spans="1:33">
      <c r="A2" s="31" t="s">
        <v>189</v>
      </c>
      <c r="B2" s="42"/>
    </row>
    <row r="3" spans="1:33">
      <c r="A3" s="31"/>
      <c r="B3" s="42"/>
    </row>
    <row r="4" spans="1:33">
      <c r="A4" s="31"/>
      <c r="B4" s="42"/>
      <c r="E4" s="26"/>
    </row>
    <row r="5" spans="1:33">
      <c r="A5" s="47"/>
      <c r="B5" s="352" t="s">
        <v>37</v>
      </c>
      <c r="C5" s="353"/>
      <c r="D5" s="353"/>
      <c r="E5" s="352" t="s">
        <v>183</v>
      </c>
      <c r="F5" s="353"/>
      <c r="G5" s="353"/>
      <c r="H5" s="352" t="s">
        <v>42</v>
      </c>
      <c r="I5" s="353"/>
      <c r="J5" s="353"/>
      <c r="K5" s="352" t="s">
        <v>185</v>
      </c>
      <c r="L5" s="353"/>
      <c r="M5" s="353"/>
      <c r="N5" s="352" t="s">
        <v>47</v>
      </c>
      <c r="O5" s="353"/>
      <c r="P5" s="353"/>
      <c r="Q5" s="89"/>
      <c r="S5" s="352" t="s">
        <v>37</v>
      </c>
      <c r="T5" s="353"/>
      <c r="U5" s="353"/>
      <c r="V5" s="352" t="s">
        <v>190</v>
      </c>
      <c r="W5" s="353"/>
      <c r="X5" s="353"/>
      <c r="Y5" s="352" t="s">
        <v>42</v>
      </c>
      <c r="Z5" s="353"/>
      <c r="AA5" s="353"/>
      <c r="AB5" s="352" t="s">
        <v>185</v>
      </c>
      <c r="AC5" s="353"/>
      <c r="AD5" s="353"/>
      <c r="AE5" s="352" t="s">
        <v>47</v>
      </c>
      <c r="AF5" s="353"/>
      <c r="AG5" s="353"/>
    </row>
    <row r="6" spans="1:33">
      <c r="A6" s="47"/>
      <c r="B6" s="90" t="s">
        <v>191</v>
      </c>
      <c r="C6" s="91" t="s">
        <v>192</v>
      </c>
      <c r="D6" s="91" t="s">
        <v>193</v>
      </c>
      <c r="E6" s="92" t="s">
        <v>191</v>
      </c>
      <c r="F6" s="91" t="s">
        <v>192</v>
      </c>
      <c r="G6" s="91" t="s">
        <v>193</v>
      </c>
      <c r="H6" s="92" t="s">
        <v>191</v>
      </c>
      <c r="I6" s="93" t="s">
        <v>192</v>
      </c>
      <c r="J6" s="93" t="s">
        <v>193</v>
      </c>
      <c r="K6" s="94" t="s">
        <v>191</v>
      </c>
      <c r="L6" s="95" t="s">
        <v>192</v>
      </c>
      <c r="M6" s="95" t="s">
        <v>193</v>
      </c>
      <c r="N6" s="94" t="s">
        <v>191</v>
      </c>
      <c r="O6" s="93" t="s">
        <v>192</v>
      </c>
      <c r="P6" s="93" t="s">
        <v>193</v>
      </c>
      <c r="Q6" s="89"/>
      <c r="S6" s="96" t="s">
        <v>194</v>
      </c>
      <c r="T6" s="93" t="s">
        <v>195</v>
      </c>
      <c r="U6" s="93" t="s">
        <v>196</v>
      </c>
      <c r="V6" s="96" t="s">
        <v>194</v>
      </c>
      <c r="W6" s="93" t="s">
        <v>195</v>
      </c>
      <c r="X6" s="93" t="s">
        <v>196</v>
      </c>
      <c r="Y6" s="96" t="s">
        <v>194</v>
      </c>
      <c r="Z6" s="93" t="s">
        <v>195</v>
      </c>
      <c r="AA6" s="93" t="s">
        <v>196</v>
      </c>
      <c r="AB6" s="96" t="s">
        <v>194</v>
      </c>
      <c r="AC6" s="93" t="s">
        <v>195</v>
      </c>
      <c r="AD6" s="93" t="s">
        <v>196</v>
      </c>
      <c r="AE6" s="96" t="s">
        <v>194</v>
      </c>
      <c r="AF6" s="93" t="s">
        <v>195</v>
      </c>
      <c r="AG6" s="93" t="s">
        <v>196</v>
      </c>
    </row>
    <row r="7" spans="1:33">
      <c r="A7" s="97">
        <v>1986</v>
      </c>
      <c r="B7" s="98">
        <v>11.97</v>
      </c>
      <c r="C7" s="63">
        <v>29.54</v>
      </c>
      <c r="D7" s="63">
        <v>36.72</v>
      </c>
      <c r="E7" s="98">
        <v>13.47</v>
      </c>
      <c r="F7" s="63">
        <v>41.71</v>
      </c>
      <c r="G7" s="63">
        <v>128.55000000000001</v>
      </c>
      <c r="H7" s="98">
        <v>18.63</v>
      </c>
      <c r="I7" s="63">
        <v>38.54</v>
      </c>
      <c r="J7" s="63">
        <v>208.56</v>
      </c>
      <c r="K7" s="98">
        <v>3.67</v>
      </c>
      <c r="L7" s="63">
        <v>8.5500000000000007</v>
      </c>
      <c r="M7" s="63">
        <v>20.99</v>
      </c>
      <c r="N7" s="98"/>
      <c r="O7" s="63"/>
      <c r="P7" s="63"/>
      <c r="Q7" s="98"/>
      <c r="R7" s="11">
        <v>1986</v>
      </c>
      <c r="S7" s="98">
        <v>62.57</v>
      </c>
      <c r="T7" s="63">
        <v>88.47</v>
      </c>
      <c r="U7" s="63">
        <v>39.17</v>
      </c>
      <c r="V7" s="98">
        <v>302.68</v>
      </c>
      <c r="W7" s="63">
        <v>428.79</v>
      </c>
      <c r="X7" s="63">
        <v>181.7</v>
      </c>
      <c r="Y7" s="98">
        <v>540.37</v>
      </c>
      <c r="Z7" s="63">
        <v>716.89</v>
      </c>
      <c r="AA7" s="63">
        <v>295.17</v>
      </c>
      <c r="AB7" s="98">
        <v>93.1</v>
      </c>
      <c r="AC7" s="63">
        <v>143.65</v>
      </c>
      <c r="AD7" s="63">
        <v>156.63</v>
      </c>
      <c r="AE7" s="98"/>
      <c r="AF7" s="63"/>
      <c r="AG7" s="63"/>
    </row>
    <row r="8" spans="1:33">
      <c r="A8" s="97">
        <v>1987</v>
      </c>
      <c r="B8" s="98">
        <v>12.78</v>
      </c>
      <c r="C8" s="63">
        <v>30.48</v>
      </c>
      <c r="D8" s="63">
        <v>40.92</v>
      </c>
      <c r="E8" s="98">
        <v>14.16</v>
      </c>
      <c r="F8" s="63">
        <v>43.41</v>
      </c>
      <c r="G8" s="63">
        <v>143.69999999999999</v>
      </c>
      <c r="H8" s="98">
        <v>16.239999999999998</v>
      </c>
      <c r="I8" s="63">
        <v>54.04</v>
      </c>
      <c r="J8" s="63">
        <v>200.7</v>
      </c>
      <c r="K8" s="98">
        <v>4.57</v>
      </c>
      <c r="L8" s="63">
        <v>8.85</v>
      </c>
      <c r="M8" s="63">
        <v>31.83</v>
      </c>
      <c r="N8" s="98"/>
      <c r="O8" s="63"/>
      <c r="P8" s="63"/>
      <c r="Q8" s="98"/>
      <c r="R8" s="11">
        <v>1987</v>
      </c>
      <c r="S8" s="98">
        <v>69.37</v>
      </c>
      <c r="T8" s="63">
        <v>103.8</v>
      </c>
      <c r="U8" s="63">
        <v>48.64</v>
      </c>
      <c r="V8" s="98">
        <v>353.02</v>
      </c>
      <c r="W8" s="63">
        <v>502.58</v>
      </c>
      <c r="X8" s="63">
        <v>210.94</v>
      </c>
      <c r="Y8" s="98">
        <v>617.76</v>
      </c>
      <c r="Z8" s="63">
        <v>911.5</v>
      </c>
      <c r="AA8" s="63">
        <v>328.19</v>
      </c>
      <c r="AB8" s="98">
        <v>103.9</v>
      </c>
      <c r="AC8" s="63">
        <v>206.09</v>
      </c>
      <c r="AD8" s="63">
        <v>161.58000000000001</v>
      </c>
      <c r="AE8" s="98"/>
      <c r="AF8" s="63"/>
      <c r="AG8" s="63"/>
    </row>
    <row r="9" spans="1:33">
      <c r="A9" s="97">
        <v>1988</v>
      </c>
      <c r="B9" s="98">
        <v>12.83</v>
      </c>
      <c r="C9" s="63">
        <v>31.46</v>
      </c>
      <c r="D9" s="63">
        <v>44.06</v>
      </c>
      <c r="E9" s="98">
        <v>15.03</v>
      </c>
      <c r="F9" s="63">
        <v>46.07</v>
      </c>
      <c r="G9" s="63">
        <v>153.09</v>
      </c>
      <c r="H9" s="98">
        <v>14.58</v>
      </c>
      <c r="I9" s="63">
        <v>58.19</v>
      </c>
      <c r="J9" s="63">
        <v>235.33</v>
      </c>
      <c r="K9" s="98">
        <v>5.56</v>
      </c>
      <c r="L9" s="63">
        <v>10.25</v>
      </c>
      <c r="M9" s="63">
        <v>37.81</v>
      </c>
      <c r="N9" s="98"/>
      <c r="O9" s="63"/>
      <c r="P9" s="63"/>
      <c r="Q9" s="98"/>
      <c r="R9" s="11">
        <v>1988</v>
      </c>
      <c r="S9" s="98">
        <v>78.87</v>
      </c>
      <c r="T9" s="63">
        <v>122.47</v>
      </c>
      <c r="U9" s="63">
        <v>59.02</v>
      </c>
      <c r="V9" s="98">
        <v>404.35</v>
      </c>
      <c r="W9" s="63">
        <v>578.51</v>
      </c>
      <c r="X9" s="63">
        <v>243.79</v>
      </c>
      <c r="Y9" s="98">
        <v>761.34</v>
      </c>
      <c r="Z9" s="63">
        <v>1060.08</v>
      </c>
      <c r="AA9" s="63">
        <v>419.91</v>
      </c>
      <c r="AB9" s="98">
        <v>106.1</v>
      </c>
      <c r="AC9" s="63">
        <v>225.96</v>
      </c>
      <c r="AD9" s="63">
        <v>162.96</v>
      </c>
      <c r="AE9" s="98"/>
      <c r="AF9" s="63"/>
      <c r="AG9" s="63"/>
    </row>
    <row r="10" spans="1:33">
      <c r="A10" s="97">
        <v>1989</v>
      </c>
      <c r="B10" s="98">
        <v>13.49</v>
      </c>
      <c r="C10" s="63">
        <v>32.85</v>
      </c>
      <c r="D10" s="63">
        <v>48.08</v>
      </c>
      <c r="E10" s="98">
        <v>17.18</v>
      </c>
      <c r="F10" s="63">
        <v>50.17</v>
      </c>
      <c r="G10" s="63">
        <v>176.65</v>
      </c>
      <c r="H10" s="98">
        <v>10.25</v>
      </c>
      <c r="I10" s="63">
        <v>67.5</v>
      </c>
      <c r="J10" s="63">
        <v>263.92</v>
      </c>
      <c r="K10" s="98">
        <v>4.79</v>
      </c>
      <c r="L10" s="63">
        <v>11.35</v>
      </c>
      <c r="M10" s="63">
        <v>41.26</v>
      </c>
      <c r="N10" s="98"/>
      <c r="O10" s="63"/>
      <c r="P10" s="63"/>
      <c r="Q10" s="98"/>
      <c r="R10" s="11">
        <v>1989</v>
      </c>
      <c r="S10" s="98">
        <v>90.63</v>
      </c>
      <c r="T10" s="63">
        <v>144.88</v>
      </c>
      <c r="U10" s="63">
        <v>73.69</v>
      </c>
      <c r="V10" s="98">
        <v>467.92</v>
      </c>
      <c r="W10" s="63">
        <v>670.25</v>
      </c>
      <c r="X10" s="63">
        <v>291.58999999999997</v>
      </c>
      <c r="Y10" s="98">
        <v>809.56</v>
      </c>
      <c r="Z10" s="63">
        <v>1169.05</v>
      </c>
      <c r="AA10" s="63">
        <v>583.1</v>
      </c>
      <c r="AB10" s="98">
        <v>111.05</v>
      </c>
      <c r="AC10" s="63">
        <v>261.02</v>
      </c>
      <c r="AD10" s="63">
        <v>182.17</v>
      </c>
      <c r="AE10" s="98"/>
      <c r="AF10" s="63"/>
      <c r="AG10" s="63"/>
    </row>
    <row r="11" spans="1:33">
      <c r="A11" s="97">
        <v>1990</v>
      </c>
      <c r="B11" s="98">
        <v>13.86</v>
      </c>
      <c r="C11" s="63">
        <v>34.35</v>
      </c>
      <c r="D11" s="63">
        <v>52.69</v>
      </c>
      <c r="E11" s="98">
        <v>20.37</v>
      </c>
      <c r="F11" s="63">
        <v>54.91</v>
      </c>
      <c r="G11" s="63">
        <v>196.93</v>
      </c>
      <c r="H11" s="98">
        <v>15.68</v>
      </c>
      <c r="I11" s="63">
        <v>63.53</v>
      </c>
      <c r="J11" s="63">
        <v>285.85000000000002</v>
      </c>
      <c r="K11" s="98">
        <v>3.21</v>
      </c>
      <c r="L11" s="63">
        <v>13.08</v>
      </c>
      <c r="M11" s="63">
        <v>43.81</v>
      </c>
      <c r="N11" s="98"/>
      <c r="O11" s="63"/>
      <c r="P11" s="63"/>
      <c r="Q11" s="98"/>
      <c r="R11" s="11">
        <v>1990</v>
      </c>
      <c r="S11" s="98">
        <v>106.4</v>
      </c>
      <c r="T11" s="63">
        <v>171.04</v>
      </c>
      <c r="U11" s="63">
        <v>89.99</v>
      </c>
      <c r="V11" s="98">
        <v>528.02</v>
      </c>
      <c r="W11" s="63">
        <v>779.32</v>
      </c>
      <c r="X11" s="63">
        <v>378.04</v>
      </c>
      <c r="Y11" s="98">
        <v>917.62</v>
      </c>
      <c r="Z11" s="63">
        <v>1223.3</v>
      </c>
      <c r="AA11" s="63">
        <v>650.46</v>
      </c>
      <c r="AB11" s="98">
        <v>125.25</v>
      </c>
      <c r="AC11" s="63">
        <v>305.73</v>
      </c>
      <c r="AD11" s="63">
        <v>245.06</v>
      </c>
      <c r="AE11" s="98"/>
      <c r="AF11" s="63"/>
      <c r="AG11" s="63"/>
    </row>
    <row r="12" spans="1:33">
      <c r="A12" s="47">
        <v>1991</v>
      </c>
      <c r="B12" s="98">
        <v>14.63</v>
      </c>
      <c r="C12" s="63">
        <v>35.880000000000003</v>
      </c>
      <c r="D12" s="63">
        <v>58.63</v>
      </c>
      <c r="E12" s="98">
        <v>22.87</v>
      </c>
      <c r="F12" s="63">
        <v>57.07</v>
      </c>
      <c r="G12" s="63">
        <v>224.86</v>
      </c>
      <c r="H12" s="98">
        <v>11.86</v>
      </c>
      <c r="I12" s="63">
        <v>63.49</v>
      </c>
      <c r="J12" s="63">
        <v>302.98</v>
      </c>
      <c r="K12" s="98">
        <v>2.83</v>
      </c>
      <c r="L12" s="63">
        <v>12.05</v>
      </c>
      <c r="M12" s="63">
        <v>42.28</v>
      </c>
      <c r="N12" s="98"/>
      <c r="O12" s="63"/>
      <c r="P12" s="63"/>
      <c r="Q12" s="98"/>
      <c r="R12" s="11">
        <v>1991</v>
      </c>
      <c r="S12" s="98">
        <v>120.31</v>
      </c>
      <c r="T12" s="63">
        <v>201.59</v>
      </c>
      <c r="U12" s="63">
        <v>111.22</v>
      </c>
      <c r="V12" s="98">
        <v>592.35</v>
      </c>
      <c r="W12" s="63">
        <v>909.26</v>
      </c>
      <c r="X12" s="63">
        <v>480.93</v>
      </c>
      <c r="Y12" s="98">
        <v>963.2</v>
      </c>
      <c r="Z12" s="63">
        <v>1274.8900000000001</v>
      </c>
      <c r="AA12" s="63">
        <v>686.43</v>
      </c>
      <c r="AB12" s="98">
        <v>149.27000000000001</v>
      </c>
      <c r="AC12" s="63">
        <v>382.13</v>
      </c>
      <c r="AD12" s="63">
        <v>281.20999999999998</v>
      </c>
      <c r="AE12" s="98"/>
      <c r="AF12" s="63"/>
      <c r="AG12" s="63"/>
    </row>
    <row r="13" spans="1:33">
      <c r="A13" s="47">
        <v>1992</v>
      </c>
      <c r="B13" s="98">
        <v>14.28</v>
      </c>
      <c r="C13" s="63">
        <v>36.619999999999997</v>
      </c>
      <c r="D13" s="63">
        <v>62.51</v>
      </c>
      <c r="E13" s="98">
        <v>25.25</v>
      </c>
      <c r="F13" s="63">
        <v>60.52</v>
      </c>
      <c r="G13" s="63">
        <v>237.09</v>
      </c>
      <c r="H13" s="98">
        <v>15.46</v>
      </c>
      <c r="I13" s="63">
        <v>64.040000000000006</v>
      </c>
      <c r="J13" s="63">
        <v>321.52</v>
      </c>
      <c r="K13" s="98">
        <v>3.32</v>
      </c>
      <c r="L13" s="63">
        <v>11.85</v>
      </c>
      <c r="M13" s="63">
        <v>49.67</v>
      </c>
      <c r="N13" s="98"/>
      <c r="O13" s="63"/>
      <c r="P13" s="63"/>
      <c r="Q13" s="98"/>
      <c r="R13" s="11">
        <v>1992</v>
      </c>
      <c r="S13" s="98">
        <v>132.07</v>
      </c>
      <c r="T13" s="63">
        <v>230.83</v>
      </c>
      <c r="U13" s="63">
        <v>132.63</v>
      </c>
      <c r="V13" s="98">
        <v>663.4</v>
      </c>
      <c r="W13" s="63">
        <v>1037.47</v>
      </c>
      <c r="X13" s="63">
        <v>554.66999999999996</v>
      </c>
      <c r="Y13" s="98">
        <v>1039.1300000000001</v>
      </c>
      <c r="Z13" s="63">
        <v>1472.83</v>
      </c>
      <c r="AA13" s="63">
        <v>697.5</v>
      </c>
      <c r="AB13" s="98">
        <v>177.78</v>
      </c>
      <c r="AC13" s="63">
        <v>427.59</v>
      </c>
      <c r="AD13" s="63">
        <v>355.57</v>
      </c>
      <c r="AE13" s="98"/>
      <c r="AF13" s="63"/>
      <c r="AG13" s="63"/>
    </row>
    <row r="14" spans="1:33">
      <c r="A14" s="47">
        <v>1993</v>
      </c>
      <c r="B14" s="98">
        <v>13.96</v>
      </c>
      <c r="C14" s="63">
        <v>37.11</v>
      </c>
      <c r="D14" s="63">
        <v>65.34</v>
      </c>
      <c r="E14" s="98">
        <v>25.57</v>
      </c>
      <c r="F14" s="63">
        <v>63.16</v>
      </c>
      <c r="G14" s="63">
        <v>252.43</v>
      </c>
      <c r="H14" s="98">
        <v>14.55</v>
      </c>
      <c r="I14" s="63">
        <v>63.98</v>
      </c>
      <c r="J14" s="63">
        <v>339.42</v>
      </c>
      <c r="K14" s="98">
        <v>2.78</v>
      </c>
      <c r="L14" s="63">
        <v>13.21</v>
      </c>
      <c r="M14" s="63">
        <v>51.86</v>
      </c>
      <c r="N14" s="98"/>
      <c r="O14" s="63"/>
      <c r="P14" s="63"/>
      <c r="Q14" s="98"/>
      <c r="R14" s="11">
        <v>1993</v>
      </c>
      <c r="S14" s="98">
        <v>140.63</v>
      </c>
      <c r="T14" s="63">
        <v>256.57</v>
      </c>
      <c r="U14" s="63">
        <v>153.49</v>
      </c>
      <c r="V14" s="98">
        <v>728.53</v>
      </c>
      <c r="W14" s="63">
        <v>1129.53</v>
      </c>
      <c r="X14" s="63">
        <v>618.85</v>
      </c>
      <c r="Y14" s="98">
        <v>1029.01</v>
      </c>
      <c r="Z14" s="63">
        <v>1592.08</v>
      </c>
      <c r="AA14" s="63">
        <v>875.85</v>
      </c>
      <c r="AB14" s="98">
        <v>197.49</v>
      </c>
      <c r="AC14" s="63">
        <v>466.51</v>
      </c>
      <c r="AD14" s="63">
        <v>402.51</v>
      </c>
      <c r="AE14" s="98"/>
      <c r="AF14" s="63"/>
      <c r="AG14" s="63"/>
    </row>
    <row r="15" spans="1:33">
      <c r="A15" s="47">
        <v>1994</v>
      </c>
      <c r="B15" s="98">
        <v>13.25</v>
      </c>
      <c r="C15" s="63">
        <v>37.71</v>
      </c>
      <c r="D15" s="63">
        <v>66.680000000000007</v>
      </c>
      <c r="E15" s="98">
        <v>27.63</v>
      </c>
      <c r="F15" s="63">
        <v>67.760000000000005</v>
      </c>
      <c r="G15" s="63">
        <v>260.51</v>
      </c>
      <c r="H15" s="98">
        <v>17.98</v>
      </c>
      <c r="I15" s="63">
        <v>66.94</v>
      </c>
      <c r="J15" s="63">
        <v>372.34</v>
      </c>
      <c r="K15" s="98">
        <v>2.66</v>
      </c>
      <c r="L15" s="63">
        <v>13.62</v>
      </c>
      <c r="M15" s="63">
        <v>63.48</v>
      </c>
      <c r="N15" s="98"/>
      <c r="O15" s="63"/>
      <c r="P15" s="63"/>
      <c r="Q15" s="98"/>
      <c r="R15" s="11">
        <v>1994</v>
      </c>
      <c r="S15" s="98">
        <v>153.37</v>
      </c>
      <c r="T15" s="63">
        <v>282</v>
      </c>
      <c r="U15" s="63">
        <v>173.18</v>
      </c>
      <c r="V15" s="98">
        <v>782.09</v>
      </c>
      <c r="W15" s="63">
        <v>1203.8</v>
      </c>
      <c r="X15" s="63">
        <v>690.53</v>
      </c>
      <c r="Y15" s="98">
        <v>981.9</v>
      </c>
      <c r="Z15" s="63">
        <v>1757.12</v>
      </c>
      <c r="AA15" s="63">
        <v>896.21</v>
      </c>
      <c r="AB15" s="98">
        <v>220.34</v>
      </c>
      <c r="AC15" s="63">
        <v>493.18</v>
      </c>
      <c r="AD15" s="63">
        <v>521.58000000000004</v>
      </c>
      <c r="AE15" s="98"/>
      <c r="AF15" s="63"/>
      <c r="AG15" s="63"/>
    </row>
    <row r="16" spans="1:33">
      <c r="A16" s="47">
        <v>1995</v>
      </c>
      <c r="B16" s="98">
        <v>12.26</v>
      </c>
      <c r="C16" s="63">
        <v>36.94</v>
      </c>
      <c r="D16" s="63">
        <v>68.459999999999994</v>
      </c>
      <c r="E16" s="98">
        <v>29.71</v>
      </c>
      <c r="F16" s="63">
        <v>72.13</v>
      </c>
      <c r="G16" s="63">
        <v>269</v>
      </c>
      <c r="H16" s="98">
        <v>13.32</v>
      </c>
      <c r="I16" s="63">
        <v>62.58</v>
      </c>
      <c r="J16" s="63">
        <v>387.74</v>
      </c>
      <c r="K16" s="98">
        <v>2.3199999999999998</v>
      </c>
      <c r="L16" s="63">
        <v>15.42</v>
      </c>
      <c r="M16" s="63">
        <v>64.62</v>
      </c>
      <c r="N16" s="98"/>
      <c r="O16" s="63"/>
      <c r="P16" s="63"/>
      <c r="Q16" s="99"/>
      <c r="R16" s="11">
        <v>1995</v>
      </c>
      <c r="S16" s="98">
        <v>162.97999999999999</v>
      </c>
      <c r="T16" s="63">
        <v>302.01</v>
      </c>
      <c r="U16" s="63">
        <v>192.97</v>
      </c>
      <c r="V16" s="98">
        <v>828.8</v>
      </c>
      <c r="W16" s="63">
        <v>1284.3</v>
      </c>
      <c r="X16" s="63">
        <v>786.89</v>
      </c>
      <c r="Y16" s="98">
        <v>1001.88</v>
      </c>
      <c r="Z16" s="63">
        <v>1766.72</v>
      </c>
      <c r="AA16" s="63">
        <v>976.84</v>
      </c>
      <c r="AB16" s="98">
        <v>236.73</v>
      </c>
      <c r="AC16" s="63">
        <v>560.07000000000005</v>
      </c>
      <c r="AD16" s="63">
        <v>614.73</v>
      </c>
      <c r="AE16" s="98"/>
      <c r="AF16" s="63"/>
      <c r="AG16" s="63"/>
    </row>
    <row r="17" spans="1:33">
      <c r="A17" s="47">
        <v>1996</v>
      </c>
      <c r="B17" s="98">
        <v>11.45</v>
      </c>
      <c r="C17" s="63">
        <v>37.04</v>
      </c>
      <c r="D17" s="63">
        <v>70.349999999999994</v>
      </c>
      <c r="E17" s="98">
        <v>30.35</v>
      </c>
      <c r="F17" s="63">
        <v>74.52</v>
      </c>
      <c r="G17" s="63">
        <v>271.83</v>
      </c>
      <c r="H17" s="98">
        <v>13.16</v>
      </c>
      <c r="I17" s="63">
        <v>77.78</v>
      </c>
      <c r="J17" s="63">
        <v>403.8</v>
      </c>
      <c r="K17" s="98">
        <v>2.4700000000000002</v>
      </c>
      <c r="L17" s="63">
        <v>13.77</v>
      </c>
      <c r="M17" s="63">
        <v>64.13</v>
      </c>
      <c r="N17" s="98">
        <v>9.16</v>
      </c>
      <c r="O17" s="63">
        <v>35.61</v>
      </c>
      <c r="P17" s="63">
        <v>162.38999999999999</v>
      </c>
      <c r="Q17" s="99"/>
      <c r="R17" s="11">
        <v>1996</v>
      </c>
      <c r="S17" s="98">
        <v>173.69</v>
      </c>
      <c r="T17" s="63">
        <v>328.83</v>
      </c>
      <c r="U17" s="63">
        <v>220.91</v>
      </c>
      <c r="V17" s="98">
        <v>884.75</v>
      </c>
      <c r="W17" s="63">
        <v>1419.58</v>
      </c>
      <c r="X17" s="63">
        <v>907.79</v>
      </c>
      <c r="Y17" s="98">
        <v>1077.6099999999999</v>
      </c>
      <c r="Z17" s="63">
        <v>1743.91</v>
      </c>
      <c r="AA17" s="63">
        <v>920.19</v>
      </c>
      <c r="AB17" s="98">
        <v>263.42</v>
      </c>
      <c r="AC17" s="63">
        <v>588.5</v>
      </c>
      <c r="AD17" s="63">
        <v>757.7</v>
      </c>
      <c r="AE17" s="98">
        <v>578.91999999999996</v>
      </c>
      <c r="AF17" s="63">
        <v>1242.6600000000001</v>
      </c>
      <c r="AG17" s="63">
        <v>945.1</v>
      </c>
    </row>
    <row r="18" spans="1:33">
      <c r="A18" s="47">
        <v>1997</v>
      </c>
      <c r="B18" s="98">
        <v>11.07</v>
      </c>
      <c r="C18" s="63">
        <v>35.86</v>
      </c>
      <c r="D18" s="63">
        <v>72.489999999999995</v>
      </c>
      <c r="E18" s="98">
        <v>28.28</v>
      </c>
      <c r="F18" s="63">
        <v>77.349999999999994</v>
      </c>
      <c r="G18" s="63">
        <v>277.79000000000002</v>
      </c>
      <c r="H18" s="98">
        <v>13.6</v>
      </c>
      <c r="I18" s="63">
        <v>71.819999999999993</v>
      </c>
      <c r="J18" s="63">
        <v>365.97</v>
      </c>
      <c r="K18" s="98">
        <v>3.07</v>
      </c>
      <c r="L18" s="63">
        <v>15.24</v>
      </c>
      <c r="M18" s="63">
        <v>60.15</v>
      </c>
      <c r="N18" s="98">
        <v>9.76</v>
      </c>
      <c r="O18" s="63">
        <v>33.090000000000003</v>
      </c>
      <c r="P18" s="63">
        <v>166</v>
      </c>
      <c r="Q18" s="99"/>
      <c r="R18" s="11">
        <v>1997</v>
      </c>
      <c r="S18" s="98">
        <v>182.87</v>
      </c>
      <c r="T18" s="63">
        <v>353.39</v>
      </c>
      <c r="U18" s="63">
        <v>258.41000000000003</v>
      </c>
      <c r="V18" s="98">
        <v>923.49</v>
      </c>
      <c r="W18" s="63">
        <v>1550.38</v>
      </c>
      <c r="X18" s="63">
        <v>1036.94</v>
      </c>
      <c r="Y18" s="98">
        <v>1152.4000000000001</v>
      </c>
      <c r="Z18" s="63">
        <v>1780.58</v>
      </c>
      <c r="AA18" s="63">
        <v>1038.3399999999999</v>
      </c>
      <c r="AB18" s="98">
        <v>259.18</v>
      </c>
      <c r="AC18" s="63">
        <v>635.25</v>
      </c>
      <c r="AD18" s="63">
        <v>816.54</v>
      </c>
      <c r="AE18" s="98">
        <v>597.52</v>
      </c>
      <c r="AF18" s="63">
        <v>1252.26</v>
      </c>
      <c r="AG18" s="63">
        <v>965.23</v>
      </c>
    </row>
    <row r="19" spans="1:33">
      <c r="A19" s="47">
        <v>1998</v>
      </c>
      <c r="B19" s="98">
        <v>10.41</v>
      </c>
      <c r="C19" s="63">
        <v>35.61</v>
      </c>
      <c r="D19" s="63">
        <v>74.34</v>
      </c>
      <c r="E19" s="98">
        <v>27.11</v>
      </c>
      <c r="F19" s="63">
        <v>76.989999999999995</v>
      </c>
      <c r="G19" s="63">
        <v>285.68</v>
      </c>
      <c r="H19" s="98">
        <v>15</v>
      </c>
      <c r="I19" s="63">
        <v>81.459999999999994</v>
      </c>
      <c r="J19" s="63">
        <v>359.9</v>
      </c>
      <c r="K19" s="98">
        <v>3.09</v>
      </c>
      <c r="L19" s="63">
        <v>15.4</v>
      </c>
      <c r="M19" s="63">
        <v>62.85</v>
      </c>
      <c r="N19" s="98">
        <v>8.93</v>
      </c>
      <c r="O19" s="63">
        <v>33.07</v>
      </c>
      <c r="P19" s="63">
        <v>168.17</v>
      </c>
      <c r="Q19" s="99"/>
      <c r="R19" s="11">
        <v>1998</v>
      </c>
      <c r="S19" s="98">
        <v>192.5</v>
      </c>
      <c r="T19" s="63">
        <v>383.38</v>
      </c>
      <c r="U19" s="63">
        <v>297.48</v>
      </c>
      <c r="V19" s="98">
        <v>955.56</v>
      </c>
      <c r="W19" s="63">
        <v>1679.18</v>
      </c>
      <c r="X19" s="63">
        <v>1183.99</v>
      </c>
      <c r="Y19" s="98">
        <v>1149.98</v>
      </c>
      <c r="Z19" s="63">
        <v>1787.64</v>
      </c>
      <c r="AA19" s="63">
        <v>1176.3399999999999</v>
      </c>
      <c r="AB19" s="98">
        <v>271.01</v>
      </c>
      <c r="AC19" s="63">
        <v>651.64</v>
      </c>
      <c r="AD19" s="63">
        <v>868.1</v>
      </c>
      <c r="AE19" s="98">
        <v>602.4</v>
      </c>
      <c r="AF19" s="63">
        <v>1270.5899999999999</v>
      </c>
      <c r="AG19" s="63">
        <v>1001.33</v>
      </c>
    </row>
    <row r="20" spans="1:33">
      <c r="A20" s="47">
        <v>1999</v>
      </c>
      <c r="B20" s="98">
        <v>9.73</v>
      </c>
      <c r="C20" s="63">
        <v>35.49</v>
      </c>
      <c r="D20" s="63">
        <v>75.37</v>
      </c>
      <c r="E20" s="98">
        <v>29.36</v>
      </c>
      <c r="F20" s="63">
        <v>78.14</v>
      </c>
      <c r="G20" s="63">
        <v>286.66000000000003</v>
      </c>
      <c r="H20" s="98">
        <v>14.46</v>
      </c>
      <c r="I20" s="63">
        <v>73.75</v>
      </c>
      <c r="J20" s="63">
        <v>362.26</v>
      </c>
      <c r="K20" s="98">
        <v>4.46</v>
      </c>
      <c r="L20" s="63">
        <v>16.350000000000001</v>
      </c>
      <c r="M20" s="63">
        <v>68.56</v>
      </c>
      <c r="N20" s="98">
        <v>8.17</v>
      </c>
      <c r="O20" s="63">
        <v>33.46</v>
      </c>
      <c r="P20" s="63">
        <v>169.75</v>
      </c>
      <c r="Q20" s="99"/>
      <c r="R20" s="11">
        <v>1999</v>
      </c>
      <c r="S20" s="98">
        <v>201.42</v>
      </c>
      <c r="T20" s="63">
        <v>405.2</v>
      </c>
      <c r="U20" s="63">
        <v>334.9</v>
      </c>
      <c r="V20" s="98">
        <v>964.85</v>
      </c>
      <c r="W20" s="63">
        <v>1732.02</v>
      </c>
      <c r="X20" s="63">
        <v>1270.52</v>
      </c>
      <c r="Y20" s="98">
        <v>1134.47</v>
      </c>
      <c r="Z20" s="63">
        <v>1919.79</v>
      </c>
      <c r="AA20" s="63">
        <v>1304.82</v>
      </c>
      <c r="AB20" s="98">
        <v>275.87</v>
      </c>
      <c r="AC20" s="63">
        <v>674.97</v>
      </c>
      <c r="AD20" s="63">
        <v>887.45</v>
      </c>
      <c r="AE20" s="98">
        <v>635.41</v>
      </c>
      <c r="AF20" s="63">
        <v>1320.91</v>
      </c>
      <c r="AG20" s="63">
        <v>1060.54</v>
      </c>
    </row>
    <row r="21" spans="1:33">
      <c r="A21" s="97">
        <v>2000</v>
      </c>
      <c r="B21" s="98">
        <v>9.1999999999999993</v>
      </c>
      <c r="C21" s="63">
        <v>35.82</v>
      </c>
      <c r="D21" s="63">
        <v>76.180000000000007</v>
      </c>
      <c r="E21" s="98">
        <v>31.73</v>
      </c>
      <c r="F21" s="63">
        <v>79.41</v>
      </c>
      <c r="G21" s="63">
        <v>285.83</v>
      </c>
      <c r="H21" s="98">
        <v>16.13</v>
      </c>
      <c r="I21" s="63">
        <v>89.03</v>
      </c>
      <c r="J21" s="63">
        <v>359.99</v>
      </c>
      <c r="K21" s="98">
        <v>3.86</v>
      </c>
      <c r="L21" s="63">
        <v>17.510000000000002</v>
      </c>
      <c r="M21" s="63">
        <v>75.09</v>
      </c>
      <c r="N21" s="98">
        <v>8.5299999999999994</v>
      </c>
      <c r="O21" s="63">
        <v>36.28</v>
      </c>
      <c r="P21" s="63">
        <v>175.52</v>
      </c>
      <c r="Q21" s="99"/>
      <c r="R21" s="11">
        <v>2000</v>
      </c>
      <c r="S21" s="98">
        <v>207.68</v>
      </c>
      <c r="T21" s="63">
        <v>425.48</v>
      </c>
      <c r="U21" s="63">
        <v>367.7</v>
      </c>
      <c r="V21" s="98">
        <v>965.36</v>
      </c>
      <c r="W21" s="63">
        <v>1739.81</v>
      </c>
      <c r="X21" s="63">
        <v>1332.09</v>
      </c>
      <c r="Y21" s="98">
        <v>1162.3699999999999</v>
      </c>
      <c r="Z21" s="63">
        <v>1908</v>
      </c>
      <c r="AA21" s="63">
        <v>1329.24</v>
      </c>
      <c r="AB21" s="98">
        <v>289.32</v>
      </c>
      <c r="AC21" s="63">
        <v>660</v>
      </c>
      <c r="AD21" s="63">
        <v>927.31</v>
      </c>
      <c r="AE21" s="98">
        <v>675.58</v>
      </c>
      <c r="AF21" s="63">
        <v>1383.72</v>
      </c>
      <c r="AG21" s="63">
        <v>1177.74</v>
      </c>
    </row>
    <row r="22" spans="1:33">
      <c r="A22" s="97">
        <v>2001</v>
      </c>
      <c r="B22" s="98">
        <v>9.0500000000000007</v>
      </c>
      <c r="C22" s="63">
        <v>35.26</v>
      </c>
      <c r="D22" s="63">
        <v>76.11</v>
      </c>
      <c r="E22" s="98">
        <v>33.79</v>
      </c>
      <c r="F22" s="63">
        <v>83.56</v>
      </c>
      <c r="G22" s="63">
        <v>278.3</v>
      </c>
      <c r="H22" s="98">
        <v>26.07</v>
      </c>
      <c r="I22" s="63">
        <v>83.02</v>
      </c>
      <c r="J22" s="63">
        <v>342.3</v>
      </c>
      <c r="K22" s="98">
        <v>4.4400000000000004</v>
      </c>
      <c r="L22" s="63">
        <v>17.16</v>
      </c>
      <c r="M22" s="63">
        <v>75.17</v>
      </c>
      <c r="N22" s="98">
        <v>8.98</v>
      </c>
      <c r="O22" s="63">
        <v>37.79</v>
      </c>
      <c r="P22" s="63">
        <v>175.68</v>
      </c>
      <c r="Q22" s="99"/>
      <c r="R22" s="11">
        <v>2001</v>
      </c>
      <c r="S22" s="98">
        <v>213.77</v>
      </c>
      <c r="T22" s="63">
        <v>440.11</v>
      </c>
      <c r="U22" s="63">
        <v>399.54</v>
      </c>
      <c r="V22" s="98">
        <v>960.76</v>
      </c>
      <c r="W22" s="63">
        <v>1753.12</v>
      </c>
      <c r="X22" s="63">
        <v>1364.73</v>
      </c>
      <c r="Y22" s="98">
        <v>1094.6300000000001</v>
      </c>
      <c r="Z22" s="63">
        <v>1922.26</v>
      </c>
      <c r="AA22" s="63">
        <v>1196.03</v>
      </c>
      <c r="AB22" s="98">
        <v>285.19</v>
      </c>
      <c r="AC22" s="63">
        <v>675.33</v>
      </c>
      <c r="AD22" s="63">
        <v>942.26</v>
      </c>
      <c r="AE22" s="98">
        <v>689.29</v>
      </c>
      <c r="AF22" s="63">
        <v>1396.78</v>
      </c>
      <c r="AG22" s="63">
        <v>1198.6300000000001</v>
      </c>
    </row>
    <row r="23" spans="1:33">
      <c r="A23" s="97">
        <v>2002</v>
      </c>
      <c r="B23" s="98">
        <v>8.6199999999999992</v>
      </c>
      <c r="C23" s="63">
        <v>34.07</v>
      </c>
      <c r="D23" s="63">
        <v>75.7</v>
      </c>
      <c r="E23" s="98">
        <v>32.79</v>
      </c>
      <c r="F23" s="63">
        <v>89.38</v>
      </c>
      <c r="G23" s="63">
        <v>281.2</v>
      </c>
      <c r="H23" s="98">
        <v>28.46</v>
      </c>
      <c r="I23" s="63">
        <v>90.33</v>
      </c>
      <c r="J23" s="63">
        <v>314.72000000000003</v>
      </c>
      <c r="K23" s="98">
        <v>3.97</v>
      </c>
      <c r="L23" s="63">
        <v>17.559999999999999</v>
      </c>
      <c r="M23" s="63">
        <v>76.72</v>
      </c>
      <c r="N23" s="98">
        <v>9.7799999999999994</v>
      </c>
      <c r="O23" s="63">
        <v>36.119999999999997</v>
      </c>
      <c r="P23" s="63">
        <v>174.79</v>
      </c>
      <c r="Q23" s="99"/>
      <c r="R23" s="11">
        <v>2002</v>
      </c>
      <c r="S23" s="98">
        <v>214.9</v>
      </c>
      <c r="T23" s="63">
        <v>445.47</v>
      </c>
      <c r="U23" s="63">
        <v>422.94</v>
      </c>
      <c r="V23" s="98">
        <v>938.22</v>
      </c>
      <c r="W23" s="63">
        <v>1741.97</v>
      </c>
      <c r="X23" s="63">
        <v>1436.21</v>
      </c>
      <c r="Y23" s="98">
        <v>977.32</v>
      </c>
      <c r="Z23" s="63">
        <v>1830.72</v>
      </c>
      <c r="AA23" s="63">
        <v>1150.76</v>
      </c>
      <c r="AB23" s="98">
        <v>276.06</v>
      </c>
      <c r="AC23" s="63">
        <v>643.04</v>
      </c>
      <c r="AD23" s="63">
        <v>940.03</v>
      </c>
      <c r="AE23" s="98">
        <v>676.26</v>
      </c>
      <c r="AF23" s="63">
        <v>1381.77</v>
      </c>
      <c r="AG23" s="63">
        <v>1235.48</v>
      </c>
    </row>
    <row r="24" spans="1:33">
      <c r="A24" s="97">
        <v>2003</v>
      </c>
      <c r="B24" s="98">
        <v>7.7</v>
      </c>
      <c r="C24" s="63">
        <v>33.29</v>
      </c>
      <c r="D24" s="63">
        <v>75.290000000000006</v>
      </c>
      <c r="E24" s="98">
        <v>33.29</v>
      </c>
      <c r="F24" s="63">
        <v>93.67</v>
      </c>
      <c r="G24" s="63">
        <v>279.82</v>
      </c>
      <c r="H24" s="98">
        <v>25.03</v>
      </c>
      <c r="I24" s="63">
        <v>82.09</v>
      </c>
      <c r="J24" s="63">
        <v>312.31</v>
      </c>
      <c r="K24" s="98">
        <v>4.72</v>
      </c>
      <c r="L24" s="63">
        <v>15.38</v>
      </c>
      <c r="M24" s="63">
        <v>74.02</v>
      </c>
      <c r="N24" s="98">
        <v>8.6</v>
      </c>
      <c r="O24" s="63">
        <v>35.869999999999997</v>
      </c>
      <c r="P24" s="63">
        <v>168.97</v>
      </c>
      <c r="Q24" s="99"/>
      <c r="R24" s="11">
        <v>2003</v>
      </c>
      <c r="S24" s="98">
        <v>212.69</v>
      </c>
      <c r="T24" s="63">
        <v>443.54</v>
      </c>
      <c r="U24" s="63">
        <v>437.54</v>
      </c>
      <c r="V24" s="98">
        <v>928.5</v>
      </c>
      <c r="W24" s="63">
        <v>1751.28</v>
      </c>
      <c r="X24" s="63">
        <v>1475.54</v>
      </c>
      <c r="Y24" s="98">
        <v>835.5</v>
      </c>
      <c r="Z24" s="63">
        <v>1719.23</v>
      </c>
      <c r="AA24" s="63">
        <v>1179.46</v>
      </c>
      <c r="AB24" s="98">
        <v>289.55</v>
      </c>
      <c r="AC24" s="63">
        <v>647.4</v>
      </c>
      <c r="AD24" s="63">
        <v>900.02</v>
      </c>
      <c r="AE24" s="98">
        <v>648.42999999999995</v>
      </c>
      <c r="AF24" s="63">
        <v>1348.01</v>
      </c>
      <c r="AG24" s="63">
        <v>1190.3599999999999</v>
      </c>
    </row>
    <row r="25" spans="1:33">
      <c r="A25" s="97">
        <v>2004</v>
      </c>
      <c r="B25" s="98">
        <v>7.32</v>
      </c>
      <c r="C25" s="63">
        <v>33.54</v>
      </c>
      <c r="D25" s="63">
        <v>75.59</v>
      </c>
      <c r="E25" s="98">
        <v>32.26</v>
      </c>
      <c r="F25" s="63">
        <v>101.21</v>
      </c>
      <c r="G25" s="63">
        <v>282.45999999999998</v>
      </c>
      <c r="H25" s="98">
        <v>18.329999999999998</v>
      </c>
      <c r="I25" s="63">
        <v>85.02</v>
      </c>
      <c r="J25" s="63">
        <v>297.45</v>
      </c>
      <c r="K25" s="98">
        <v>4.8899999999999997</v>
      </c>
      <c r="L25" s="63">
        <v>17.649999999999999</v>
      </c>
      <c r="M25" s="63">
        <v>72.819999999999993</v>
      </c>
      <c r="N25" s="98">
        <v>8.43</v>
      </c>
      <c r="O25" s="63">
        <v>36.950000000000003</v>
      </c>
      <c r="P25" s="63">
        <v>168.57</v>
      </c>
      <c r="Q25" s="99"/>
      <c r="R25" s="11">
        <v>2004</v>
      </c>
      <c r="S25" s="98">
        <v>211.09</v>
      </c>
      <c r="T25" s="63">
        <v>439.36</v>
      </c>
      <c r="U25" s="63">
        <v>450.93</v>
      </c>
      <c r="V25" s="98">
        <v>900.94</v>
      </c>
      <c r="W25" s="63">
        <v>1697.09</v>
      </c>
      <c r="X25" s="63">
        <v>1482.74</v>
      </c>
      <c r="Y25" s="98">
        <v>792.96</v>
      </c>
      <c r="Z25" s="63">
        <v>1642.03</v>
      </c>
      <c r="AA25" s="63">
        <v>1233.45</v>
      </c>
      <c r="AB25" s="98">
        <v>286.23</v>
      </c>
      <c r="AC25" s="63">
        <v>625.71</v>
      </c>
      <c r="AD25" s="63">
        <v>889.96</v>
      </c>
      <c r="AE25" s="98">
        <v>638.44000000000005</v>
      </c>
      <c r="AF25" s="63">
        <v>1347.61</v>
      </c>
      <c r="AG25" s="63">
        <v>1215.3399999999999</v>
      </c>
    </row>
    <row r="26" spans="1:33">
      <c r="A26" s="47">
        <v>2005</v>
      </c>
      <c r="B26" s="98">
        <v>7.2</v>
      </c>
      <c r="C26" s="63">
        <v>33.25</v>
      </c>
      <c r="D26" s="63">
        <v>76.73</v>
      </c>
      <c r="E26" s="98">
        <v>33.18</v>
      </c>
      <c r="F26" s="63">
        <v>107.67</v>
      </c>
      <c r="G26" s="63">
        <v>283.58999999999997</v>
      </c>
      <c r="H26" s="98">
        <v>21.9</v>
      </c>
      <c r="I26" s="63">
        <v>89.98</v>
      </c>
      <c r="J26" s="63">
        <v>275.55</v>
      </c>
      <c r="K26" s="98">
        <v>4.75</v>
      </c>
      <c r="L26" s="63">
        <v>18.32</v>
      </c>
      <c r="M26" s="63">
        <v>78.319999999999993</v>
      </c>
      <c r="N26" s="98">
        <v>8.06</v>
      </c>
      <c r="O26" s="63">
        <v>39.21</v>
      </c>
      <c r="P26" s="63">
        <v>169.17</v>
      </c>
      <c r="Q26" s="99"/>
      <c r="R26" s="11">
        <v>2005</v>
      </c>
      <c r="S26" s="98">
        <v>211.56</v>
      </c>
      <c r="T26" s="63">
        <v>437.53</v>
      </c>
      <c r="U26" s="63">
        <v>462.68</v>
      </c>
      <c r="V26" s="98">
        <v>879.36</v>
      </c>
      <c r="W26" s="63">
        <v>1671.01</v>
      </c>
      <c r="X26" s="63">
        <v>1471.31</v>
      </c>
      <c r="Y26" s="98">
        <v>754.01</v>
      </c>
      <c r="Z26" s="63">
        <v>1527.94</v>
      </c>
      <c r="AA26" s="63">
        <v>1177.45</v>
      </c>
      <c r="AB26" s="98">
        <v>295.3</v>
      </c>
      <c r="AC26" s="63">
        <v>626.58000000000004</v>
      </c>
      <c r="AD26" s="63">
        <v>866.35</v>
      </c>
      <c r="AE26" s="98">
        <v>634.12</v>
      </c>
      <c r="AF26" s="63">
        <v>1323.71</v>
      </c>
      <c r="AG26" s="63">
        <v>1202.73</v>
      </c>
    </row>
    <row r="27" spans="1:33">
      <c r="A27" s="47">
        <v>2006</v>
      </c>
      <c r="B27" s="98">
        <v>7.26</v>
      </c>
      <c r="C27" s="63">
        <v>33.94</v>
      </c>
      <c r="D27" s="63">
        <v>80.040000000000006</v>
      </c>
      <c r="E27" s="98">
        <v>32.049999999999997</v>
      </c>
      <c r="F27" s="63">
        <v>116.67</v>
      </c>
      <c r="G27" s="63">
        <v>291.67</v>
      </c>
      <c r="H27" s="98">
        <v>22.47</v>
      </c>
      <c r="I27" s="63">
        <v>97.98</v>
      </c>
      <c r="J27" s="63">
        <v>268.77999999999997</v>
      </c>
      <c r="K27" s="98">
        <v>5.35</v>
      </c>
      <c r="L27" s="63">
        <v>22.6</v>
      </c>
      <c r="M27" s="63">
        <v>88.53</v>
      </c>
      <c r="N27" s="98">
        <v>8.67</v>
      </c>
      <c r="O27" s="63">
        <v>41.57</v>
      </c>
      <c r="P27" s="63">
        <v>177.59</v>
      </c>
      <c r="Q27" s="99"/>
      <c r="R27" s="11">
        <v>2006</v>
      </c>
      <c r="S27" s="98">
        <v>213.1</v>
      </c>
      <c r="T27" s="63">
        <v>437.56</v>
      </c>
      <c r="U27" s="63">
        <v>476.99</v>
      </c>
      <c r="V27" s="98">
        <v>857.39</v>
      </c>
      <c r="W27" s="63">
        <v>1637.04</v>
      </c>
      <c r="X27" s="63">
        <v>1483.47</v>
      </c>
      <c r="Y27" s="98">
        <v>730.28</v>
      </c>
      <c r="Z27" s="63">
        <v>1397.67</v>
      </c>
      <c r="AA27" s="63">
        <v>1034.8599999999999</v>
      </c>
      <c r="AB27" s="98">
        <v>294.29000000000002</v>
      </c>
      <c r="AC27" s="63">
        <v>652.62</v>
      </c>
      <c r="AD27" s="63">
        <v>890.62</v>
      </c>
      <c r="AE27" s="98">
        <v>628.01</v>
      </c>
      <c r="AF27" s="63">
        <v>1296.77</v>
      </c>
      <c r="AG27" s="63">
        <v>1211.83</v>
      </c>
    </row>
    <row r="28" spans="1:33">
      <c r="A28" s="47">
        <v>2007</v>
      </c>
      <c r="B28" s="98">
        <v>7.34</v>
      </c>
      <c r="C28" s="63">
        <v>33.799999999999997</v>
      </c>
      <c r="D28" s="63">
        <v>81.3</v>
      </c>
      <c r="E28" s="98">
        <v>34.08</v>
      </c>
      <c r="F28" s="63">
        <v>123.36</v>
      </c>
      <c r="G28" s="63">
        <v>297.51</v>
      </c>
      <c r="H28" s="98">
        <v>23.46</v>
      </c>
      <c r="I28" s="63">
        <v>106.45</v>
      </c>
      <c r="J28" s="63">
        <v>258.72000000000003</v>
      </c>
      <c r="K28" s="98">
        <v>5.0199999999999996</v>
      </c>
      <c r="L28" s="63">
        <v>25.55</v>
      </c>
      <c r="M28" s="63">
        <v>95.3</v>
      </c>
      <c r="N28" s="98">
        <v>9.61</v>
      </c>
      <c r="O28" s="63">
        <v>43.26</v>
      </c>
      <c r="P28" s="63">
        <v>180.25</v>
      </c>
      <c r="Q28" s="99"/>
      <c r="R28" s="11">
        <v>2007</v>
      </c>
      <c r="S28" s="98">
        <v>212.46</v>
      </c>
      <c r="T28" s="63">
        <v>431.64</v>
      </c>
      <c r="U28" s="63">
        <v>482.56</v>
      </c>
      <c r="V28" s="98">
        <v>826.85</v>
      </c>
      <c r="W28" s="63">
        <v>1586.74</v>
      </c>
      <c r="X28" s="63">
        <v>1506.49</v>
      </c>
      <c r="Y28" s="98">
        <v>678.45</v>
      </c>
      <c r="Z28" s="63">
        <v>1249.44</v>
      </c>
      <c r="AA28" s="63">
        <v>968.81</v>
      </c>
      <c r="AB28" s="98">
        <v>306.75</v>
      </c>
      <c r="AC28" s="63">
        <v>663.29</v>
      </c>
      <c r="AD28" s="63">
        <v>894.49</v>
      </c>
      <c r="AE28" s="98">
        <v>632.70000000000005</v>
      </c>
      <c r="AF28" s="63">
        <v>1256.81</v>
      </c>
      <c r="AG28" s="63">
        <v>1202.3800000000001</v>
      </c>
    </row>
    <row r="29" spans="1:33">
      <c r="A29" s="47">
        <v>2008</v>
      </c>
      <c r="B29" s="98">
        <v>7.6</v>
      </c>
      <c r="C29" s="63">
        <v>34.08</v>
      </c>
      <c r="D29" s="63">
        <v>82.57</v>
      </c>
      <c r="E29" s="98">
        <v>35.08</v>
      </c>
      <c r="F29" s="63">
        <v>130.57</v>
      </c>
      <c r="G29" s="63">
        <v>302.08</v>
      </c>
      <c r="H29" s="98">
        <v>16.98</v>
      </c>
      <c r="I29" s="63">
        <v>105.31</v>
      </c>
      <c r="J29" s="63">
        <v>270.69</v>
      </c>
      <c r="K29" s="98">
        <v>5.67</v>
      </c>
      <c r="L29" s="63">
        <v>28.65</v>
      </c>
      <c r="M29" s="63">
        <v>100.86</v>
      </c>
      <c r="N29" s="98">
        <v>10.68</v>
      </c>
      <c r="O29" s="63">
        <v>46.51</v>
      </c>
      <c r="P29" s="63">
        <v>188.12</v>
      </c>
      <c r="Q29" s="99"/>
      <c r="R29" s="11">
        <v>2008</v>
      </c>
      <c r="S29" s="98">
        <v>211.49</v>
      </c>
      <c r="T29" s="63">
        <v>425.57</v>
      </c>
      <c r="U29" s="63">
        <v>483.23</v>
      </c>
      <c r="V29" s="98">
        <v>808.66</v>
      </c>
      <c r="W29" s="63">
        <v>1534</v>
      </c>
      <c r="X29" s="63">
        <v>1494.27</v>
      </c>
      <c r="Y29" s="98">
        <v>631.6</v>
      </c>
      <c r="Z29" s="63">
        <v>1214.3699999999999</v>
      </c>
      <c r="AA29" s="63">
        <v>981.54</v>
      </c>
      <c r="AB29" s="98">
        <v>306.68</v>
      </c>
      <c r="AC29" s="63">
        <v>684.34</v>
      </c>
      <c r="AD29" s="63">
        <v>905.15</v>
      </c>
      <c r="AE29" s="98">
        <v>631.29</v>
      </c>
      <c r="AF29" s="63">
        <v>1236.18</v>
      </c>
      <c r="AG29" s="63">
        <v>1207.5999999999999</v>
      </c>
    </row>
    <row r="30" spans="1:33">
      <c r="A30" s="47">
        <v>2009</v>
      </c>
      <c r="B30" s="98">
        <v>7.68</v>
      </c>
      <c r="C30" s="63">
        <v>34.450000000000003</v>
      </c>
      <c r="D30" s="63">
        <v>83.53</v>
      </c>
      <c r="E30" s="98">
        <v>36.9</v>
      </c>
      <c r="F30" s="63">
        <v>134.71</v>
      </c>
      <c r="G30" s="63">
        <v>304.17</v>
      </c>
      <c r="H30" s="98">
        <v>17.62</v>
      </c>
      <c r="I30" s="63">
        <v>115.34</v>
      </c>
      <c r="J30" s="63">
        <v>283.36</v>
      </c>
      <c r="K30" s="98">
        <v>5.2</v>
      </c>
      <c r="L30" s="63">
        <v>31.65</v>
      </c>
      <c r="M30" s="63">
        <v>101.83</v>
      </c>
      <c r="N30" s="98">
        <v>11.4</v>
      </c>
      <c r="O30" s="63">
        <v>49.28</v>
      </c>
      <c r="P30" s="63">
        <v>185.91</v>
      </c>
      <c r="Q30" s="99"/>
      <c r="R30" s="11">
        <v>2009</v>
      </c>
      <c r="S30" s="98">
        <v>210.4</v>
      </c>
      <c r="T30" s="63">
        <v>416.81</v>
      </c>
      <c r="U30" s="63">
        <v>477.43</v>
      </c>
      <c r="V30" s="98">
        <v>780.6</v>
      </c>
      <c r="W30" s="63">
        <v>1485.31</v>
      </c>
      <c r="X30" s="63">
        <v>1484.26</v>
      </c>
      <c r="Y30" s="98">
        <v>604.82000000000005</v>
      </c>
      <c r="Z30" s="63">
        <v>1191.45</v>
      </c>
      <c r="AA30" s="63">
        <v>1103.83</v>
      </c>
      <c r="AB30" s="98">
        <v>305.20999999999998</v>
      </c>
      <c r="AC30" s="63">
        <v>662.8</v>
      </c>
      <c r="AD30" s="63">
        <v>921.7</v>
      </c>
      <c r="AE30" s="98">
        <v>621.01</v>
      </c>
      <c r="AF30" s="63">
        <v>1203.2</v>
      </c>
      <c r="AG30" s="63">
        <v>1196.18</v>
      </c>
    </row>
    <row r="31" spans="1:33">
      <c r="A31" s="47">
        <v>2010</v>
      </c>
      <c r="B31" s="98">
        <v>7.47</v>
      </c>
      <c r="C31" s="63">
        <v>35.47</v>
      </c>
      <c r="D31" s="63">
        <v>85.83</v>
      </c>
      <c r="E31" s="98">
        <v>37.21</v>
      </c>
      <c r="F31" s="63">
        <v>135.46</v>
      </c>
      <c r="G31" s="63">
        <v>308.54000000000002</v>
      </c>
      <c r="H31" s="98">
        <v>17.75</v>
      </c>
      <c r="I31" s="63">
        <v>116.22</v>
      </c>
      <c r="J31" s="63">
        <v>310.89</v>
      </c>
      <c r="K31" s="98">
        <v>5.87</v>
      </c>
      <c r="L31" s="63">
        <v>32.840000000000003</v>
      </c>
      <c r="M31" s="63">
        <v>109.37</v>
      </c>
      <c r="N31" s="98">
        <v>11.27</v>
      </c>
      <c r="O31" s="63">
        <v>53.05</v>
      </c>
      <c r="P31" s="63">
        <v>191.11</v>
      </c>
      <c r="Q31" s="99"/>
      <c r="R31" s="11">
        <v>2010</v>
      </c>
      <c r="S31" s="98">
        <v>208.74</v>
      </c>
      <c r="T31" s="63">
        <v>410.8</v>
      </c>
      <c r="U31" s="63">
        <v>476.83</v>
      </c>
      <c r="V31" s="98">
        <v>749.91</v>
      </c>
      <c r="W31" s="63">
        <v>1449.15</v>
      </c>
      <c r="X31" s="63">
        <v>1478.32</v>
      </c>
      <c r="Y31" s="98">
        <v>591.82000000000005</v>
      </c>
      <c r="Z31" s="63">
        <v>1148.32</v>
      </c>
      <c r="AA31" s="63">
        <v>1087.8399999999999</v>
      </c>
      <c r="AB31" s="98">
        <v>301.33</v>
      </c>
      <c r="AC31" s="63">
        <v>644.45000000000005</v>
      </c>
      <c r="AD31" s="63">
        <v>939.31</v>
      </c>
      <c r="AE31" s="98">
        <v>607.6</v>
      </c>
      <c r="AF31" s="63">
        <v>1170.6099999999999</v>
      </c>
      <c r="AG31" s="63">
        <v>1200.4100000000001</v>
      </c>
    </row>
    <row r="32" spans="1:33">
      <c r="A32" s="47">
        <v>2011</v>
      </c>
      <c r="B32" s="98">
        <v>7</v>
      </c>
      <c r="C32" s="63">
        <v>37.06</v>
      </c>
      <c r="D32" s="63">
        <v>88.24</v>
      </c>
      <c r="E32" s="98">
        <v>35.65</v>
      </c>
      <c r="F32" s="63">
        <v>136.35</v>
      </c>
      <c r="G32" s="63">
        <v>309.17</v>
      </c>
      <c r="H32" s="98">
        <v>19.440000000000001</v>
      </c>
      <c r="I32" s="63">
        <v>113.92</v>
      </c>
      <c r="J32" s="63">
        <v>321.25</v>
      </c>
      <c r="K32" s="98">
        <v>6.09</v>
      </c>
      <c r="L32" s="63">
        <v>32.43</v>
      </c>
      <c r="M32" s="63">
        <v>109.35</v>
      </c>
      <c r="N32" s="98">
        <v>10.82</v>
      </c>
      <c r="O32" s="63">
        <v>56.48</v>
      </c>
      <c r="P32" s="63">
        <v>191.04</v>
      </c>
      <c r="Q32" s="100"/>
      <c r="R32" s="11">
        <v>2011</v>
      </c>
      <c r="S32" s="98">
        <v>205.37</v>
      </c>
      <c r="T32" s="63">
        <v>401.61</v>
      </c>
      <c r="U32" s="63">
        <v>470.5</v>
      </c>
      <c r="V32" s="98">
        <v>705.89</v>
      </c>
      <c r="W32" s="63">
        <v>1385.43</v>
      </c>
      <c r="X32" s="63">
        <v>1470.06</v>
      </c>
      <c r="Y32" s="98">
        <v>578.83000000000004</v>
      </c>
      <c r="Z32" s="63">
        <v>1018.39</v>
      </c>
      <c r="AA32" s="63">
        <v>1013.35</v>
      </c>
      <c r="AB32" s="98">
        <v>293.17</v>
      </c>
      <c r="AC32" s="63">
        <v>624.5</v>
      </c>
      <c r="AD32" s="63">
        <v>965.13</v>
      </c>
      <c r="AE32" s="98">
        <v>588.42999999999995</v>
      </c>
      <c r="AF32" s="63">
        <v>1122.45</v>
      </c>
      <c r="AG32" s="63">
        <v>1183.23</v>
      </c>
    </row>
    <row r="33" spans="1:20">
      <c r="A33" s="101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</row>
    <row r="34" spans="1:20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</row>
    <row r="35" spans="1:20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</row>
    <row r="36" spans="1:20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</row>
    <row r="37" spans="1:20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</row>
    <row r="38" spans="1:20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</row>
    <row r="39" spans="1:20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</row>
    <row r="40" spans="1:20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</row>
    <row r="41" spans="1:20">
      <c r="A41" s="101"/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</row>
    <row r="42" spans="1:20">
      <c r="A42" s="101"/>
      <c r="B42" s="101"/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</row>
    <row r="43" spans="1:20">
      <c r="A43" s="101"/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</row>
    <row r="44" spans="1:20">
      <c r="A44" s="101"/>
      <c r="B44" s="101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</row>
    <row r="45" spans="1:20">
      <c r="A45" s="101"/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</row>
    <row r="46" spans="1:20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</row>
    <row r="47" spans="1:20">
      <c r="A47" s="101"/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</row>
    <row r="48" spans="1:20">
      <c r="A48" s="101"/>
      <c r="B48" s="101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</row>
    <row r="49" spans="1:20">
      <c r="A49" s="101"/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</row>
    <row r="50" spans="1:20">
      <c r="A50" s="101"/>
      <c r="B50" s="101"/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</row>
    <row r="51" spans="1:20">
      <c r="A51" s="101"/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</row>
    <row r="52" spans="1:20">
      <c r="A52" s="101"/>
      <c r="B52" s="101"/>
      <c r="C52" s="101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</row>
    <row r="53" spans="1:20">
      <c r="A53" s="101"/>
      <c r="B53" s="101"/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</row>
    <row r="54" spans="1:20">
      <c r="A54" s="101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</row>
    <row r="55" spans="1:20">
      <c r="A55" s="101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</row>
    <row r="56" spans="1:20">
      <c r="A56" s="101"/>
      <c r="B56" s="101"/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</row>
    <row r="57" spans="1:20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</row>
    <row r="58" spans="1:20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</row>
    <row r="59" spans="1:20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</row>
    <row r="60" spans="1:20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</row>
    <row r="61" spans="1:20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</row>
    <row r="62" spans="1:20">
      <c r="A62" s="101"/>
      <c r="B62" s="101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</row>
    <row r="63" spans="1:20">
      <c r="A63" s="101"/>
      <c r="B63" s="101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</row>
    <row r="64" spans="1:20">
      <c r="A64" s="101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</row>
    <row r="65" spans="1:20">
      <c r="A65" s="101"/>
      <c r="B65" s="101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</row>
  </sheetData>
  <mergeCells count="10">
    <mergeCell ref="V5:X5"/>
    <mergeCell ref="Y5:AA5"/>
    <mergeCell ref="AB5:AD5"/>
    <mergeCell ref="AE5:AG5"/>
    <mergeCell ref="B5:D5"/>
    <mergeCell ref="E5:G5"/>
    <mergeCell ref="H5:J5"/>
    <mergeCell ref="K5:M5"/>
    <mergeCell ref="N5:P5"/>
    <mergeCell ref="S5:U5"/>
  </mergeCells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/>
  </sheetViews>
  <sheetFormatPr defaultRowHeight="15"/>
  <cols>
    <col min="1" max="1" width="7.28515625" style="47" customWidth="1"/>
    <col min="2" max="2" width="8" style="11" customWidth="1"/>
    <col min="3" max="3" width="12" style="11" customWidth="1"/>
    <col min="4" max="5" width="9.140625" style="11"/>
    <col min="6" max="6" width="9" style="11" customWidth="1"/>
    <col min="7" max="7" width="9.140625" style="11" customWidth="1"/>
    <col min="8" max="16384" width="9.140625" style="11"/>
  </cols>
  <sheetData>
    <row r="1" spans="1:6">
      <c r="A1" s="47" t="s">
        <v>197</v>
      </c>
    </row>
    <row r="2" spans="1:6">
      <c r="A2" s="47" t="s">
        <v>198</v>
      </c>
    </row>
    <row r="5" spans="1:6">
      <c r="B5" s="26" t="s">
        <v>170</v>
      </c>
      <c r="C5" s="26" t="s">
        <v>87</v>
      </c>
    </row>
    <row r="6" spans="1:6">
      <c r="A6" s="47">
        <v>1980</v>
      </c>
      <c r="B6" s="81">
        <v>293.64999999999998</v>
      </c>
      <c r="C6" s="22"/>
    </row>
    <row r="7" spans="1:6">
      <c r="A7" s="47">
        <v>1981</v>
      </c>
      <c r="B7" s="81">
        <v>335.39</v>
      </c>
      <c r="C7" s="22">
        <f>(B7-B6)/B6*100</f>
        <v>14.214200578920488</v>
      </c>
    </row>
    <row r="8" spans="1:6">
      <c r="A8" s="47">
        <v>1982</v>
      </c>
      <c r="B8" s="81">
        <v>380.83</v>
      </c>
      <c r="C8" s="22">
        <f t="shared" ref="C8:C37" si="0">(B8-B7)/B7*100</f>
        <v>13.548406332925847</v>
      </c>
    </row>
    <row r="9" spans="1:6">
      <c r="A9" s="47">
        <v>1983</v>
      </c>
      <c r="B9" s="81">
        <v>444.06</v>
      </c>
      <c r="C9" s="22">
        <f t="shared" si="0"/>
        <v>16.603208780820843</v>
      </c>
      <c r="E9" s="47"/>
      <c r="F9" s="12"/>
    </row>
    <row r="10" spans="1:6">
      <c r="A10" s="47">
        <v>1984</v>
      </c>
      <c r="B10" s="81">
        <v>494.71</v>
      </c>
      <c r="C10" s="22">
        <f t="shared" si="0"/>
        <v>11.406116290591356</v>
      </c>
      <c r="E10" s="47"/>
      <c r="F10" s="12"/>
    </row>
    <row r="11" spans="1:6">
      <c r="A11" s="47">
        <v>1985</v>
      </c>
      <c r="B11" s="81">
        <v>542.05999999999995</v>
      </c>
      <c r="C11" s="22">
        <f t="shared" si="0"/>
        <v>9.571263972832563</v>
      </c>
      <c r="E11" s="47"/>
      <c r="F11" s="12"/>
    </row>
    <row r="12" spans="1:6">
      <c r="A12" s="47">
        <v>1986</v>
      </c>
      <c r="B12" s="81">
        <v>591.33000000000004</v>
      </c>
      <c r="C12" s="22">
        <f t="shared" si="0"/>
        <v>9.0893996974504851</v>
      </c>
      <c r="E12" s="47"/>
      <c r="F12" s="12"/>
    </row>
    <row r="13" spans="1:6">
      <c r="A13" s="47">
        <v>1987</v>
      </c>
      <c r="B13" s="81">
        <v>646.38</v>
      </c>
      <c r="C13" s="22">
        <f t="shared" si="0"/>
        <v>9.3095226015930113</v>
      </c>
      <c r="E13" s="47"/>
      <c r="F13" s="12"/>
    </row>
    <row r="14" spans="1:6">
      <c r="A14" s="47">
        <v>1988</v>
      </c>
      <c r="B14" s="81">
        <v>706.03</v>
      </c>
      <c r="C14" s="22">
        <f t="shared" si="0"/>
        <v>9.2283177078498682</v>
      </c>
      <c r="E14" s="47"/>
      <c r="F14" s="12"/>
    </row>
    <row r="15" spans="1:6">
      <c r="A15" s="47">
        <v>1989</v>
      </c>
      <c r="B15" s="81">
        <v>777.15</v>
      </c>
      <c r="C15" s="22">
        <f t="shared" si="0"/>
        <v>10.073226350155094</v>
      </c>
      <c r="E15" s="47"/>
      <c r="F15" s="12"/>
    </row>
    <row r="16" spans="1:6">
      <c r="A16" s="47">
        <v>1990</v>
      </c>
      <c r="B16" s="81">
        <v>849.32</v>
      </c>
      <c r="C16" s="22">
        <f t="shared" si="0"/>
        <v>9.286495528533754</v>
      </c>
      <c r="E16" s="47"/>
      <c r="F16" s="12"/>
    </row>
    <row r="17" spans="1:6">
      <c r="A17" s="47">
        <v>1991</v>
      </c>
      <c r="B17" s="81">
        <v>929.48</v>
      </c>
      <c r="C17" s="22">
        <f t="shared" si="0"/>
        <v>9.4381387462911448</v>
      </c>
      <c r="E17" s="47"/>
      <c r="F17" s="12"/>
    </row>
    <row r="18" spans="1:6">
      <c r="A18" s="47">
        <v>1992</v>
      </c>
      <c r="B18" s="81">
        <v>1008.05</v>
      </c>
      <c r="C18" s="22">
        <f t="shared" si="0"/>
        <v>8.4531135688772139</v>
      </c>
      <c r="E18" s="351" t="s">
        <v>171</v>
      </c>
      <c r="F18" s="351"/>
    </row>
    <row r="19" spans="1:6">
      <c r="A19" s="47">
        <v>1993</v>
      </c>
      <c r="B19" s="81">
        <v>1081.5899999999999</v>
      </c>
      <c r="C19" s="22">
        <f t="shared" si="0"/>
        <v>7.295273051931944</v>
      </c>
      <c r="E19" s="47"/>
      <c r="F19" s="12"/>
    </row>
    <row r="20" spans="1:6">
      <c r="A20" s="47">
        <v>1994</v>
      </c>
      <c r="B20" s="81">
        <v>1159.98</v>
      </c>
      <c r="C20" s="22">
        <f t="shared" si="0"/>
        <v>7.2476631625662318</v>
      </c>
      <c r="E20" s="47"/>
      <c r="F20" s="12"/>
    </row>
    <row r="21" spans="1:6">
      <c r="A21" s="47">
        <v>1995</v>
      </c>
      <c r="B21" s="81">
        <v>1217.3</v>
      </c>
      <c r="C21" s="22">
        <f t="shared" si="0"/>
        <v>4.9414645080087531</v>
      </c>
      <c r="E21" s="26" t="s">
        <v>170</v>
      </c>
      <c r="F21" s="26" t="s">
        <v>87</v>
      </c>
    </row>
    <row r="22" spans="1:6">
      <c r="A22" s="47">
        <v>1996</v>
      </c>
      <c r="B22" s="81">
        <v>1279.3399999999999</v>
      </c>
      <c r="C22" s="22">
        <f t="shared" si="0"/>
        <v>5.0965250965250934</v>
      </c>
      <c r="E22" s="81">
        <v>1299.45</v>
      </c>
      <c r="F22" s="22"/>
    </row>
    <row r="23" spans="1:6">
      <c r="A23" s="47">
        <v>1997</v>
      </c>
      <c r="B23" s="81">
        <v>1341.8</v>
      </c>
      <c r="C23" s="22">
        <f t="shared" si="0"/>
        <v>4.882204886894808</v>
      </c>
      <c r="E23" s="81">
        <v>1362.26</v>
      </c>
      <c r="F23" s="22">
        <f>(E23-E22)/E22*100</f>
        <v>4.8335834391473274</v>
      </c>
    </row>
    <row r="24" spans="1:6">
      <c r="A24" s="47">
        <v>1998</v>
      </c>
      <c r="B24" s="81">
        <v>1407.08</v>
      </c>
      <c r="C24" s="22">
        <f t="shared" si="0"/>
        <v>4.8651065732597987</v>
      </c>
      <c r="E24" s="81">
        <v>1427.4</v>
      </c>
      <c r="F24" s="22">
        <f t="shared" ref="F24:F37" si="1">(E24-E23)/E23*100</f>
        <v>4.7817597228135673</v>
      </c>
    </row>
    <row r="25" spans="1:6">
      <c r="A25" s="47">
        <v>1999</v>
      </c>
      <c r="B25" s="81">
        <v>1462.33</v>
      </c>
      <c r="C25" s="22">
        <f t="shared" si="0"/>
        <v>3.926571339227336</v>
      </c>
      <c r="E25" s="81">
        <v>1482.6</v>
      </c>
      <c r="F25" s="22">
        <f t="shared" si="1"/>
        <v>3.8671710802858215</v>
      </c>
    </row>
    <row r="26" spans="1:6">
      <c r="A26" s="47">
        <v>2000</v>
      </c>
      <c r="B26" s="81">
        <v>1513.32</v>
      </c>
      <c r="C26" s="22">
        <f t="shared" si="0"/>
        <v>3.4869010414885842</v>
      </c>
      <c r="E26" s="81">
        <v>1533.69</v>
      </c>
      <c r="F26" s="22">
        <f t="shared" si="1"/>
        <v>3.4459732901659343</v>
      </c>
    </row>
    <row r="27" spans="1:6">
      <c r="A27" s="47">
        <v>2001</v>
      </c>
      <c r="B27" s="81">
        <v>1559.45</v>
      </c>
      <c r="C27" s="22">
        <f t="shared" si="0"/>
        <v>3.0482647424206455</v>
      </c>
      <c r="E27" s="81">
        <v>1578</v>
      </c>
      <c r="F27" s="22">
        <f t="shared" si="1"/>
        <v>2.8891105764528651</v>
      </c>
    </row>
    <row r="28" spans="1:6">
      <c r="A28" s="47">
        <v>2002</v>
      </c>
      <c r="B28" s="81">
        <v>1599.19</v>
      </c>
      <c r="C28" s="22">
        <f t="shared" si="0"/>
        <v>2.5483343486485626</v>
      </c>
      <c r="E28" s="81">
        <v>1616.5</v>
      </c>
      <c r="F28" s="22">
        <f t="shared" si="1"/>
        <v>2.4397972116603297</v>
      </c>
    </row>
    <row r="29" spans="1:6">
      <c r="A29" s="47">
        <v>2003</v>
      </c>
      <c r="B29" s="81">
        <v>1633.72</v>
      </c>
      <c r="C29" s="22">
        <f t="shared" si="0"/>
        <v>2.1592181041652321</v>
      </c>
      <c r="E29" s="81">
        <v>1649.46</v>
      </c>
      <c r="F29" s="22">
        <f t="shared" si="1"/>
        <v>2.0389730900092813</v>
      </c>
    </row>
    <row r="30" spans="1:6">
      <c r="A30" s="47">
        <v>2004</v>
      </c>
      <c r="B30" s="81">
        <v>1666.33</v>
      </c>
      <c r="C30" s="22">
        <f t="shared" si="0"/>
        <v>1.9960580760472968</v>
      </c>
      <c r="E30" s="81">
        <v>1680.12</v>
      </c>
      <c r="F30" s="22">
        <f t="shared" si="1"/>
        <v>1.8587901495034649</v>
      </c>
    </row>
    <row r="31" spans="1:6">
      <c r="A31" s="47">
        <v>2005</v>
      </c>
      <c r="B31" s="81">
        <v>1699.95</v>
      </c>
      <c r="C31" s="22">
        <f t="shared" si="0"/>
        <v>2.0176075567264662</v>
      </c>
      <c r="E31" s="81">
        <v>1711.66</v>
      </c>
      <c r="F31" s="22">
        <f t="shared" si="1"/>
        <v>1.877246863319298</v>
      </c>
    </row>
    <row r="32" spans="1:6">
      <c r="A32" s="47">
        <v>2006</v>
      </c>
      <c r="B32" s="81">
        <v>1739.08</v>
      </c>
      <c r="C32" s="22">
        <f t="shared" si="0"/>
        <v>2.3018324068354881</v>
      </c>
      <c r="E32" s="81">
        <v>1749.08</v>
      </c>
      <c r="F32" s="22">
        <f t="shared" si="1"/>
        <v>2.1861818351775377</v>
      </c>
    </row>
    <row r="33" spans="1:6">
      <c r="A33" s="47">
        <v>2007</v>
      </c>
      <c r="B33" s="81">
        <v>1773.25</v>
      </c>
      <c r="C33" s="22">
        <f t="shared" si="0"/>
        <v>1.9648319801274281</v>
      </c>
      <c r="E33" s="81">
        <v>1781.43</v>
      </c>
      <c r="F33" s="22">
        <f t="shared" si="1"/>
        <v>1.8495437601481999</v>
      </c>
    </row>
    <row r="34" spans="1:6">
      <c r="A34" s="47">
        <v>2008</v>
      </c>
      <c r="B34" s="81">
        <v>1806.61</v>
      </c>
      <c r="C34" s="22">
        <f t="shared" si="0"/>
        <v>1.8812914140702044</v>
      </c>
      <c r="E34" s="81">
        <v>1812.54</v>
      </c>
      <c r="F34" s="22">
        <f t="shared" si="1"/>
        <v>1.7463498425422215</v>
      </c>
    </row>
    <row r="35" spans="1:6">
      <c r="A35" s="47">
        <v>2009</v>
      </c>
      <c r="B35" s="81">
        <v>1842.7</v>
      </c>
      <c r="C35" s="22">
        <f t="shared" si="0"/>
        <v>1.9976641333768852</v>
      </c>
      <c r="E35" s="81">
        <v>1845.87</v>
      </c>
      <c r="F35" s="22">
        <f t="shared" si="1"/>
        <v>1.8388559700751392</v>
      </c>
    </row>
    <row r="36" spans="1:6">
      <c r="A36" s="47">
        <v>2010</v>
      </c>
      <c r="B36" s="81">
        <v>1876.42</v>
      </c>
      <c r="C36" s="22">
        <f t="shared" si="0"/>
        <v>1.8299234818472909</v>
      </c>
      <c r="E36" s="81">
        <v>1876.42</v>
      </c>
      <c r="F36" s="22">
        <f t="shared" si="1"/>
        <v>1.6550461300091655</v>
      </c>
    </row>
    <row r="37" spans="1:6">
      <c r="A37" s="47">
        <v>2011</v>
      </c>
      <c r="B37" s="81">
        <v>1900.9</v>
      </c>
      <c r="C37" s="22">
        <f t="shared" si="0"/>
        <v>1.304611973865127</v>
      </c>
      <c r="E37" s="81">
        <v>1897.47</v>
      </c>
      <c r="F37" s="22">
        <f t="shared" si="1"/>
        <v>1.1218170772001979</v>
      </c>
    </row>
  </sheetData>
  <mergeCells count="1">
    <mergeCell ref="E18:F18"/>
  </mergeCells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zoomScaleNormal="100" workbookViewId="0"/>
  </sheetViews>
  <sheetFormatPr defaultRowHeight="15"/>
  <cols>
    <col min="1" max="1" width="28" style="47" customWidth="1"/>
    <col min="2" max="2" width="10.140625" style="11" bestFit="1" customWidth="1"/>
    <col min="3" max="3" width="9.140625" style="11"/>
    <col min="4" max="4" width="9.140625" style="80"/>
    <col min="5" max="16384" width="9.140625" style="11"/>
  </cols>
  <sheetData>
    <row r="1" spans="1:4">
      <c r="A1" s="31" t="s">
        <v>199</v>
      </c>
    </row>
    <row r="2" spans="1:4">
      <c r="A2" s="47" t="s">
        <v>200</v>
      </c>
    </row>
    <row r="3" spans="1:4">
      <c r="A3" s="31"/>
    </row>
    <row r="5" spans="1:4">
      <c r="A5" s="47" t="s">
        <v>174</v>
      </c>
      <c r="B5" s="11">
        <v>2011</v>
      </c>
    </row>
    <row r="6" spans="1:4">
      <c r="A6" s="85" t="s">
        <v>175</v>
      </c>
      <c r="B6" s="42">
        <v>1900.9</v>
      </c>
      <c r="C6" s="26"/>
      <c r="D6" s="26"/>
    </row>
    <row r="7" spans="1:4">
      <c r="A7" s="85" t="s">
        <v>176</v>
      </c>
      <c r="B7" s="81">
        <v>601801</v>
      </c>
      <c r="C7" s="22"/>
      <c r="D7" s="22"/>
    </row>
    <row r="8" spans="1:4">
      <c r="A8" s="85" t="s">
        <v>177</v>
      </c>
      <c r="B8" s="81">
        <v>1865.5</v>
      </c>
      <c r="C8" s="22"/>
      <c r="D8" s="22"/>
    </row>
    <row r="9" spans="1:4">
      <c r="A9" s="85" t="s">
        <v>178</v>
      </c>
      <c r="B9" s="81">
        <v>11129</v>
      </c>
      <c r="C9" s="22"/>
      <c r="D9" s="22"/>
    </row>
    <row r="10" spans="1:4">
      <c r="B10" s="22"/>
      <c r="C10" s="22"/>
      <c r="D10" s="22"/>
    </row>
    <row r="11" spans="1:4">
      <c r="B11" s="22"/>
      <c r="C11" s="22"/>
      <c r="D11" s="22"/>
    </row>
    <row r="12" spans="1:4">
      <c r="B12" s="22"/>
      <c r="C12" s="22"/>
      <c r="D12" s="22"/>
    </row>
    <row r="13" spans="1:4">
      <c r="B13" s="22"/>
      <c r="C13" s="22"/>
      <c r="D13" s="22"/>
    </row>
    <row r="14" spans="1:4">
      <c r="B14" s="22"/>
      <c r="C14" s="22"/>
      <c r="D14" s="22"/>
    </row>
    <row r="15" spans="1:4">
      <c r="B15" s="22"/>
      <c r="C15" s="22"/>
      <c r="D15" s="22"/>
    </row>
    <row r="16" spans="1:4">
      <c r="B16" s="22"/>
      <c r="C16" s="22"/>
      <c r="D16" s="22"/>
    </row>
    <row r="17" spans="2:4">
      <c r="B17" s="22"/>
      <c r="C17" s="22"/>
      <c r="D17" s="22"/>
    </row>
    <row r="18" spans="2:4">
      <c r="B18" s="22"/>
      <c r="C18" s="22"/>
      <c r="D18" s="22"/>
    </row>
    <row r="19" spans="2:4">
      <c r="B19" s="22"/>
      <c r="C19" s="22"/>
      <c r="D19" s="22"/>
    </row>
    <row r="20" spans="2:4">
      <c r="B20" s="22"/>
      <c r="C20" s="22"/>
      <c r="D20" s="22"/>
    </row>
    <row r="21" spans="2:4">
      <c r="B21" s="22"/>
      <c r="C21" s="22"/>
      <c r="D21" s="22"/>
    </row>
    <row r="22" spans="2:4">
      <c r="B22" s="22"/>
      <c r="C22" s="22"/>
      <c r="D22" s="22"/>
    </row>
    <row r="23" spans="2:4">
      <c r="B23" s="22"/>
      <c r="C23" s="22"/>
      <c r="D23" s="22"/>
    </row>
    <row r="24" spans="2:4">
      <c r="B24" s="22"/>
      <c r="C24" s="22"/>
      <c r="D24" s="22"/>
    </row>
    <row r="25" spans="2:4">
      <c r="B25" s="22"/>
      <c r="C25" s="22"/>
      <c r="D25" s="22"/>
    </row>
    <row r="26" spans="2:4">
      <c r="B26" s="22"/>
      <c r="C26" s="22"/>
      <c r="D26" s="22"/>
    </row>
    <row r="27" spans="2:4">
      <c r="B27" s="22"/>
      <c r="C27" s="22"/>
      <c r="D27" s="22"/>
    </row>
    <row r="28" spans="2:4">
      <c r="B28" s="22"/>
      <c r="C28" s="22"/>
      <c r="D28" s="22"/>
    </row>
    <row r="29" spans="2:4">
      <c r="C29" s="22"/>
      <c r="D29" s="22"/>
    </row>
    <row r="31" spans="2:4">
      <c r="B31" s="87"/>
    </row>
  </sheetData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"/>
  <cols>
    <col min="1" max="1" width="7.28515625" style="47" customWidth="1"/>
    <col min="2" max="6" width="9.5703125" style="11" customWidth="1"/>
    <col min="7" max="7" width="10.7109375" style="11" customWidth="1"/>
    <col min="8" max="13" width="9.140625" style="11" customWidth="1"/>
    <col min="14" max="16384" width="9.140625" style="11"/>
  </cols>
  <sheetData>
    <row r="1" spans="1:13">
      <c r="A1" s="47" t="s">
        <v>201</v>
      </c>
    </row>
    <row r="2" spans="1:13">
      <c r="A2" s="47" t="s">
        <v>202</v>
      </c>
    </row>
    <row r="5" spans="1:13">
      <c r="B5" s="11" t="s">
        <v>181</v>
      </c>
      <c r="G5" s="11" t="s">
        <v>182</v>
      </c>
    </row>
    <row r="6" spans="1:13">
      <c r="B6" s="26" t="s">
        <v>37</v>
      </c>
      <c r="C6" s="26" t="s">
        <v>183</v>
      </c>
      <c r="D6" s="26" t="s">
        <v>184</v>
      </c>
      <c r="E6" s="26" t="s">
        <v>185</v>
      </c>
      <c r="F6" s="26" t="s">
        <v>203</v>
      </c>
      <c r="G6" s="26" t="s">
        <v>187</v>
      </c>
      <c r="H6" s="26" t="s">
        <v>183</v>
      </c>
      <c r="I6" s="26" t="s">
        <v>184</v>
      </c>
      <c r="J6" s="26" t="s">
        <v>185</v>
      </c>
      <c r="K6" s="26" t="s">
        <v>71</v>
      </c>
      <c r="L6" s="26"/>
      <c r="M6" s="26"/>
    </row>
    <row r="7" spans="1:13">
      <c r="A7" s="47">
        <v>1980</v>
      </c>
      <c r="B7" s="81">
        <v>39554</v>
      </c>
      <c r="C7" s="81">
        <v>16134</v>
      </c>
      <c r="D7" s="81">
        <v>370</v>
      </c>
      <c r="E7" s="81">
        <v>401</v>
      </c>
      <c r="F7" s="81">
        <f>SUM(B7:E7)</f>
        <v>56459</v>
      </c>
      <c r="G7" s="82">
        <v>221.56</v>
      </c>
      <c r="H7" s="88">
        <v>859.67</v>
      </c>
      <c r="I7" s="88">
        <v>390.1</v>
      </c>
      <c r="J7" s="88">
        <v>114.05</v>
      </c>
      <c r="K7" s="88">
        <f>'1.10'!B6</f>
        <v>293.64999999999998</v>
      </c>
      <c r="L7" s="88"/>
      <c r="M7" s="88"/>
    </row>
    <row r="8" spans="1:13">
      <c r="A8" s="47">
        <v>1981</v>
      </c>
      <c r="B8" s="81">
        <v>45019</v>
      </c>
      <c r="C8" s="81">
        <v>18807</v>
      </c>
      <c r="D8" s="81">
        <v>482</v>
      </c>
      <c r="E8" s="81">
        <v>556</v>
      </c>
      <c r="F8" s="81">
        <f t="shared" ref="F8:F38" si="0">SUM(B8:E8)</f>
        <v>64864</v>
      </c>
      <c r="G8" s="82">
        <v>249.82</v>
      </c>
      <c r="H8" s="88">
        <v>993.33</v>
      </c>
      <c r="I8" s="88">
        <v>500.45</v>
      </c>
      <c r="J8" s="88">
        <v>152.66</v>
      </c>
      <c r="K8" s="88">
        <f>'1.10'!B7</f>
        <v>335.39</v>
      </c>
      <c r="L8" s="88"/>
      <c r="M8" s="88"/>
    </row>
    <row r="9" spans="1:13">
      <c r="A9" s="47">
        <v>1982</v>
      </c>
      <c r="B9" s="81">
        <v>51187</v>
      </c>
      <c r="C9" s="81">
        <v>21725</v>
      </c>
      <c r="D9" s="81">
        <v>587</v>
      </c>
      <c r="E9" s="81">
        <v>827</v>
      </c>
      <c r="F9" s="81">
        <f t="shared" si="0"/>
        <v>74326</v>
      </c>
      <c r="G9" s="82">
        <v>280.77</v>
      </c>
      <c r="H9" s="88">
        <v>1130.77</v>
      </c>
      <c r="I9" s="88">
        <v>593.92999999999995</v>
      </c>
      <c r="J9" s="88">
        <v>221.71</v>
      </c>
      <c r="K9" s="88">
        <f>'1.10'!B8</f>
        <v>380.83</v>
      </c>
      <c r="L9" s="88"/>
      <c r="M9" s="88"/>
    </row>
    <row r="10" spans="1:13">
      <c r="A10" s="47">
        <v>1983</v>
      </c>
      <c r="B10" s="81">
        <v>59495</v>
      </c>
      <c r="C10" s="81">
        <v>25957</v>
      </c>
      <c r="D10" s="81">
        <v>776</v>
      </c>
      <c r="E10" s="81">
        <v>1115</v>
      </c>
      <c r="F10" s="81">
        <f t="shared" si="0"/>
        <v>87343</v>
      </c>
      <c r="G10" s="82">
        <v>323.2</v>
      </c>
      <c r="H10" s="88">
        <v>1337.34</v>
      </c>
      <c r="I10" s="88">
        <v>779.91</v>
      </c>
      <c r="J10" s="88">
        <v>289.51</v>
      </c>
      <c r="K10" s="88">
        <f>'1.10'!B9</f>
        <v>444.06</v>
      </c>
      <c r="L10" s="88"/>
      <c r="M10" s="88"/>
    </row>
    <row r="11" spans="1:13">
      <c r="A11" s="47">
        <v>1984</v>
      </c>
      <c r="B11" s="81">
        <v>66297</v>
      </c>
      <c r="C11" s="81">
        <v>29532</v>
      </c>
      <c r="D11" s="81">
        <v>926</v>
      </c>
      <c r="E11" s="81">
        <v>1442</v>
      </c>
      <c r="F11" s="81">
        <f t="shared" si="0"/>
        <v>98197</v>
      </c>
      <c r="G11" s="82">
        <v>356.68</v>
      </c>
      <c r="H11" s="88">
        <v>1501.72</v>
      </c>
      <c r="I11" s="88">
        <v>895.28</v>
      </c>
      <c r="J11" s="88">
        <v>358.38</v>
      </c>
      <c r="K11" s="88">
        <f>'1.10'!B10</f>
        <v>494.71</v>
      </c>
      <c r="L11" s="88"/>
      <c r="M11" s="88"/>
    </row>
    <row r="12" spans="1:13">
      <c r="A12" s="47">
        <v>1985</v>
      </c>
      <c r="B12" s="81">
        <v>72975</v>
      </c>
      <c r="C12" s="81">
        <v>32856</v>
      </c>
      <c r="D12" s="81">
        <v>1076</v>
      </c>
      <c r="E12" s="81">
        <v>1818</v>
      </c>
      <c r="F12" s="81">
        <f t="shared" si="0"/>
        <v>108725</v>
      </c>
      <c r="G12" s="82">
        <v>388.54</v>
      </c>
      <c r="H12" s="88">
        <v>1651.43</v>
      </c>
      <c r="I12" s="88">
        <v>1002.11</v>
      </c>
      <c r="J12" s="88">
        <v>431.66</v>
      </c>
      <c r="K12" s="88">
        <f>'1.10'!B11</f>
        <v>542.05999999999995</v>
      </c>
      <c r="L12" s="88"/>
      <c r="M12" s="88"/>
    </row>
    <row r="13" spans="1:13">
      <c r="A13" s="47">
        <v>1986</v>
      </c>
      <c r="B13" s="81">
        <v>80361</v>
      </c>
      <c r="C13" s="81">
        <v>36356</v>
      </c>
      <c r="D13" s="81">
        <v>1248</v>
      </c>
      <c r="E13" s="81">
        <v>2213</v>
      </c>
      <c r="F13" s="81">
        <f t="shared" si="0"/>
        <v>120178</v>
      </c>
      <c r="G13" s="82">
        <v>423.09</v>
      </c>
      <c r="H13" s="88">
        <v>1798.52</v>
      </c>
      <c r="I13" s="88">
        <v>1122.3599999999999</v>
      </c>
      <c r="J13" s="88">
        <v>498.22</v>
      </c>
      <c r="K13" s="88">
        <f>'1.10'!B12</f>
        <v>591.33000000000004</v>
      </c>
      <c r="L13" s="88"/>
      <c r="M13" s="88"/>
    </row>
    <row r="14" spans="1:13">
      <c r="A14" s="47">
        <v>1987</v>
      </c>
      <c r="B14" s="81">
        <v>88217</v>
      </c>
      <c r="C14" s="81">
        <v>40475</v>
      </c>
      <c r="D14" s="81">
        <v>1450</v>
      </c>
      <c r="E14" s="81">
        <v>2678</v>
      </c>
      <c r="F14" s="81">
        <f t="shared" si="0"/>
        <v>132820</v>
      </c>
      <c r="G14" s="82">
        <v>460.07</v>
      </c>
      <c r="H14" s="88">
        <v>1974.79</v>
      </c>
      <c r="I14" s="88">
        <v>1271.51</v>
      </c>
      <c r="J14" s="88">
        <v>573.70000000000005</v>
      </c>
      <c r="K14" s="88">
        <f>'1.10'!B13</f>
        <v>646.38</v>
      </c>
      <c r="L14" s="88"/>
      <c r="M14" s="88"/>
    </row>
    <row r="15" spans="1:13">
      <c r="A15" s="47">
        <v>1988</v>
      </c>
      <c r="B15" s="81">
        <v>96343</v>
      </c>
      <c r="C15" s="81">
        <v>45261</v>
      </c>
      <c r="D15" s="81">
        <v>1685</v>
      </c>
      <c r="E15" s="81">
        <v>3217</v>
      </c>
      <c r="F15" s="81">
        <f t="shared" si="0"/>
        <v>146506</v>
      </c>
      <c r="G15" s="82">
        <v>498.06</v>
      </c>
      <c r="H15" s="88">
        <v>2178.94</v>
      </c>
      <c r="I15" s="88">
        <v>1427.72</v>
      </c>
      <c r="J15" s="88">
        <v>654.79</v>
      </c>
      <c r="K15" s="88">
        <f>'1.10'!B14</f>
        <v>706.03</v>
      </c>
      <c r="L15" s="88"/>
      <c r="M15" s="88"/>
    </row>
    <row r="16" spans="1:13">
      <c r="A16" s="47">
        <v>1989</v>
      </c>
      <c r="B16" s="81">
        <v>106327</v>
      </c>
      <c r="C16" s="81">
        <v>50945</v>
      </c>
      <c r="D16" s="81">
        <v>1926</v>
      </c>
      <c r="E16" s="81">
        <v>3812</v>
      </c>
      <c r="F16" s="81">
        <f t="shared" si="0"/>
        <v>163010</v>
      </c>
      <c r="G16" s="82">
        <v>544.57000000000005</v>
      </c>
      <c r="H16" s="88">
        <v>2416.79</v>
      </c>
      <c r="I16" s="88">
        <v>1589.27</v>
      </c>
      <c r="J16" s="88">
        <v>745.25</v>
      </c>
      <c r="K16" s="88">
        <f>'1.10'!B15</f>
        <v>777.15</v>
      </c>
      <c r="L16" s="88"/>
      <c r="M16" s="88"/>
    </row>
    <row r="17" spans="1:13">
      <c r="A17" s="47">
        <v>1990</v>
      </c>
      <c r="B17" s="81">
        <v>117039</v>
      </c>
      <c r="C17" s="81">
        <v>56922</v>
      </c>
      <c r="D17" s="81">
        <v>2174</v>
      </c>
      <c r="E17" s="81">
        <v>4515</v>
      </c>
      <c r="F17" s="81">
        <f t="shared" si="0"/>
        <v>180650</v>
      </c>
      <c r="G17" s="82">
        <v>593.02</v>
      </c>
      <c r="H17" s="88">
        <v>2654.41</v>
      </c>
      <c r="I17" s="88">
        <v>1770.99</v>
      </c>
      <c r="J17" s="88">
        <v>837.17</v>
      </c>
      <c r="K17" s="88">
        <f>'1.10'!B16</f>
        <v>849.32</v>
      </c>
      <c r="L17" s="88"/>
      <c r="M17" s="88"/>
    </row>
    <row r="18" spans="1:13">
      <c r="A18" s="47">
        <v>1991</v>
      </c>
      <c r="B18" s="81">
        <v>129353</v>
      </c>
      <c r="C18" s="81">
        <v>63745</v>
      </c>
      <c r="D18" s="81">
        <v>2455</v>
      </c>
      <c r="E18" s="81">
        <v>5354</v>
      </c>
      <c r="F18" s="81">
        <f t="shared" si="0"/>
        <v>200907</v>
      </c>
      <c r="G18" s="82">
        <v>646.82000000000005</v>
      </c>
      <c r="H18" s="88">
        <v>2917.56</v>
      </c>
      <c r="I18" s="88">
        <v>1942.97</v>
      </c>
      <c r="J18" s="88">
        <v>950.15</v>
      </c>
      <c r="K18" s="88">
        <f>'1.10'!B17</f>
        <v>929.48</v>
      </c>
      <c r="L18" s="88"/>
      <c r="M18" s="88"/>
    </row>
    <row r="19" spans="1:13">
      <c r="A19" s="47">
        <v>1992</v>
      </c>
      <c r="B19" s="81">
        <v>141346</v>
      </c>
      <c r="C19" s="81">
        <v>71027</v>
      </c>
      <c r="D19" s="81">
        <v>2825</v>
      </c>
      <c r="E19" s="81">
        <v>6275</v>
      </c>
      <c r="F19" s="81">
        <f t="shared" si="0"/>
        <v>221473</v>
      </c>
      <c r="G19" s="82">
        <v>697.27</v>
      </c>
      <c r="H19" s="88">
        <v>3190.14</v>
      </c>
      <c r="I19" s="88">
        <v>2168.1799999999998</v>
      </c>
      <c r="J19" s="88">
        <v>1057.1500000000001</v>
      </c>
      <c r="K19" s="88">
        <f>'1.10'!B18</f>
        <v>1008.05</v>
      </c>
      <c r="L19" s="88"/>
      <c r="M19" s="88"/>
    </row>
    <row r="20" spans="1:13">
      <c r="A20" s="47">
        <v>1993</v>
      </c>
      <c r="B20" s="81">
        <v>152485</v>
      </c>
      <c r="C20" s="81">
        <v>78196</v>
      </c>
      <c r="D20" s="81">
        <v>3142</v>
      </c>
      <c r="E20" s="81">
        <v>7409</v>
      </c>
      <c r="F20" s="81">
        <f t="shared" si="0"/>
        <v>241232</v>
      </c>
      <c r="G20" s="82">
        <v>743.34</v>
      </c>
      <c r="H20" s="88">
        <v>3440.73</v>
      </c>
      <c r="I20" s="88">
        <v>2340.0500000000002</v>
      </c>
      <c r="J20" s="88">
        <v>1186.03</v>
      </c>
      <c r="K20" s="88">
        <f>'1.10'!B19</f>
        <v>1081.5899999999999</v>
      </c>
      <c r="L20" s="88"/>
      <c r="M20" s="88"/>
    </row>
    <row r="21" spans="1:13">
      <c r="A21" s="47">
        <v>1994</v>
      </c>
      <c r="B21" s="81">
        <v>165039</v>
      </c>
      <c r="C21" s="81">
        <v>85767</v>
      </c>
      <c r="D21" s="81">
        <v>3471</v>
      </c>
      <c r="E21" s="81">
        <v>8568</v>
      </c>
      <c r="F21" s="81">
        <f t="shared" si="0"/>
        <v>262845</v>
      </c>
      <c r="G21" s="82">
        <v>795.33</v>
      </c>
      <c r="H21" s="88">
        <v>3698.64</v>
      </c>
      <c r="I21" s="88">
        <v>2496.71</v>
      </c>
      <c r="J21" s="88">
        <v>1315.84</v>
      </c>
      <c r="K21" s="88">
        <f>'1.10'!B20</f>
        <v>1159.98</v>
      </c>
      <c r="L21" s="88"/>
      <c r="M21" s="88"/>
    </row>
    <row r="22" spans="1:13">
      <c r="A22" s="47">
        <v>1995</v>
      </c>
      <c r="B22" s="81">
        <v>174638</v>
      </c>
      <c r="C22" s="81">
        <v>92257</v>
      </c>
      <c r="D22" s="81">
        <v>3788</v>
      </c>
      <c r="E22" s="81">
        <v>9610</v>
      </c>
      <c r="F22" s="81">
        <f t="shared" si="0"/>
        <v>280293</v>
      </c>
      <c r="G22" s="82">
        <v>832.35</v>
      </c>
      <c r="H22" s="88">
        <v>3892.34</v>
      </c>
      <c r="I22" s="88">
        <v>2617.94</v>
      </c>
      <c r="J22" s="88">
        <v>1410.2</v>
      </c>
      <c r="K22" s="88">
        <f>'1.10'!B21</f>
        <v>1217.3</v>
      </c>
      <c r="L22" s="88"/>
      <c r="M22" s="88"/>
    </row>
    <row r="23" spans="1:13">
      <c r="A23" s="47">
        <v>1996</v>
      </c>
      <c r="B23" s="81">
        <v>185992</v>
      </c>
      <c r="C23" s="81">
        <v>99209</v>
      </c>
      <c r="D23" s="81">
        <v>4085</v>
      </c>
      <c r="E23" s="81">
        <v>10620</v>
      </c>
      <c r="F23" s="81">
        <f t="shared" si="0"/>
        <v>299906</v>
      </c>
      <c r="G23" s="82">
        <v>875.12</v>
      </c>
      <c r="H23" s="88">
        <v>4097.57</v>
      </c>
      <c r="I23" s="88">
        <v>2696.03</v>
      </c>
      <c r="J23" s="88">
        <v>1484.69</v>
      </c>
      <c r="K23" s="88">
        <f>'1.10'!B22</f>
        <v>1279.3399999999999</v>
      </c>
      <c r="L23" s="88"/>
      <c r="M23" s="88"/>
    </row>
    <row r="24" spans="1:13">
      <c r="A24" s="47">
        <v>1997</v>
      </c>
      <c r="B24" s="81">
        <v>198398</v>
      </c>
      <c r="C24" s="81">
        <v>106275</v>
      </c>
      <c r="D24" s="81">
        <v>4353</v>
      </c>
      <c r="E24" s="81">
        <v>11631</v>
      </c>
      <c r="F24" s="81">
        <f t="shared" si="0"/>
        <v>320657</v>
      </c>
      <c r="G24" s="82">
        <v>921.23</v>
      </c>
      <c r="H24" s="88">
        <v>4293.74</v>
      </c>
      <c r="I24" s="88">
        <v>2767.49</v>
      </c>
      <c r="J24" s="88">
        <v>1545.51</v>
      </c>
      <c r="K24" s="88">
        <f>'1.10'!B23</f>
        <v>1341.8</v>
      </c>
      <c r="L24" s="88"/>
      <c r="M24" s="88"/>
    </row>
    <row r="25" spans="1:13">
      <c r="A25" s="47">
        <v>1998</v>
      </c>
      <c r="B25" s="81">
        <v>211043</v>
      </c>
      <c r="C25" s="81">
        <v>113824</v>
      </c>
      <c r="D25" s="81">
        <v>4738</v>
      </c>
      <c r="E25" s="81">
        <v>12813</v>
      </c>
      <c r="F25" s="81">
        <f t="shared" si="0"/>
        <v>342418</v>
      </c>
      <c r="G25" s="82">
        <v>967.81</v>
      </c>
      <c r="H25" s="88">
        <v>4499.72</v>
      </c>
      <c r="I25" s="88">
        <v>2903.27</v>
      </c>
      <c r="J25" s="88">
        <v>1626.07</v>
      </c>
      <c r="K25" s="88">
        <f>'1.10'!B24</f>
        <v>1407.08</v>
      </c>
      <c r="L25" s="88"/>
      <c r="M25" s="88"/>
    </row>
    <row r="26" spans="1:13">
      <c r="A26" s="47">
        <v>1999</v>
      </c>
      <c r="B26" s="81">
        <v>223405</v>
      </c>
      <c r="C26" s="81">
        <v>119986</v>
      </c>
      <c r="D26" s="81">
        <v>5093</v>
      </c>
      <c r="E26" s="81">
        <v>13982</v>
      </c>
      <c r="F26" s="81">
        <f t="shared" si="0"/>
        <v>362466</v>
      </c>
      <c r="G26" s="82">
        <v>1011.5</v>
      </c>
      <c r="H26" s="88">
        <v>4638.4399999999996</v>
      </c>
      <c r="I26" s="88">
        <v>3002.79</v>
      </c>
      <c r="J26" s="88">
        <v>1688.36</v>
      </c>
      <c r="K26" s="88">
        <f>'1.10'!B25</f>
        <v>1462.33</v>
      </c>
      <c r="L26" s="88"/>
      <c r="M26" s="88"/>
    </row>
    <row r="27" spans="1:13">
      <c r="A27" s="47">
        <v>2000</v>
      </c>
      <c r="B27" s="81">
        <v>236254</v>
      </c>
      <c r="C27" s="81">
        <v>125858</v>
      </c>
      <c r="D27" s="81">
        <v>5395</v>
      </c>
      <c r="E27" s="81">
        <v>15227</v>
      </c>
      <c r="F27" s="81">
        <f t="shared" si="0"/>
        <v>382734</v>
      </c>
      <c r="G27" s="82">
        <v>1057.46</v>
      </c>
      <c r="H27" s="88">
        <v>4749.8100000000004</v>
      </c>
      <c r="I27" s="88">
        <v>2931.98</v>
      </c>
      <c r="J27" s="88">
        <v>1730.58</v>
      </c>
      <c r="K27" s="88">
        <f>'1.10'!B26</f>
        <v>1513.32</v>
      </c>
      <c r="L27" s="88"/>
      <c r="M27" s="88"/>
    </row>
    <row r="28" spans="1:13">
      <c r="A28" s="47">
        <v>2001</v>
      </c>
      <c r="B28" s="81">
        <v>248418</v>
      </c>
      <c r="C28" s="81">
        <v>131382</v>
      </c>
      <c r="D28" s="81">
        <v>5691</v>
      </c>
      <c r="E28" s="81">
        <v>16465</v>
      </c>
      <c r="F28" s="81">
        <f t="shared" si="0"/>
        <v>401956</v>
      </c>
      <c r="G28" s="82">
        <v>1098.03</v>
      </c>
      <c r="H28" s="88">
        <v>4846.9399999999996</v>
      </c>
      <c r="I28" s="88">
        <v>2965.58</v>
      </c>
      <c r="J28" s="88">
        <v>1775.75</v>
      </c>
      <c r="K28" s="88">
        <f>'1.10'!B27</f>
        <v>1559.45</v>
      </c>
      <c r="L28" s="88"/>
      <c r="M28" s="88"/>
    </row>
    <row r="29" spans="1:13">
      <c r="A29" s="47">
        <v>2002</v>
      </c>
      <c r="B29" s="81">
        <v>259538</v>
      </c>
      <c r="C29" s="81">
        <v>137302</v>
      </c>
      <c r="D29" s="81">
        <v>5888</v>
      </c>
      <c r="E29" s="81">
        <v>17699</v>
      </c>
      <c r="F29" s="81">
        <f t="shared" si="0"/>
        <v>420427</v>
      </c>
      <c r="G29" s="82">
        <v>1131.68</v>
      </c>
      <c r="H29" s="88">
        <v>4947.58</v>
      </c>
      <c r="I29" s="88">
        <v>2935.36</v>
      </c>
      <c r="J29" s="88">
        <v>1819.35</v>
      </c>
      <c r="K29" s="88">
        <f>'1.10'!B28</f>
        <v>1599.19</v>
      </c>
      <c r="L29" s="88"/>
      <c r="M29" s="88"/>
    </row>
    <row r="30" spans="1:13">
      <c r="A30" s="47">
        <v>2003</v>
      </c>
      <c r="B30" s="81">
        <v>270037</v>
      </c>
      <c r="C30" s="81">
        <v>143038</v>
      </c>
      <c r="D30" s="81">
        <v>6061</v>
      </c>
      <c r="E30" s="81">
        <v>18912</v>
      </c>
      <c r="F30" s="81">
        <f t="shared" si="0"/>
        <v>438048</v>
      </c>
      <c r="G30" s="82">
        <v>1161.67</v>
      </c>
      <c r="H30" s="88">
        <v>5032.21</v>
      </c>
      <c r="I30" s="88">
        <v>2898.52</v>
      </c>
      <c r="J30" s="88">
        <v>1854.15</v>
      </c>
      <c r="K30" s="88">
        <f>'1.10'!B29</f>
        <v>1633.72</v>
      </c>
      <c r="L30" s="88"/>
      <c r="M30" s="88"/>
    </row>
    <row r="31" spans="1:13">
      <c r="A31" s="47">
        <v>2004</v>
      </c>
      <c r="B31" s="81">
        <v>281658</v>
      </c>
      <c r="C31" s="81">
        <v>147884</v>
      </c>
      <c r="D31" s="81">
        <v>6315</v>
      </c>
      <c r="E31" s="81">
        <v>20174</v>
      </c>
      <c r="F31" s="81">
        <f t="shared" si="0"/>
        <v>456031</v>
      </c>
      <c r="G31" s="82">
        <v>1194.9100000000001</v>
      </c>
      <c r="H31" s="88">
        <v>5067.8900000000003</v>
      </c>
      <c r="I31" s="88">
        <v>2882.66</v>
      </c>
      <c r="J31" s="88">
        <v>1879.6</v>
      </c>
      <c r="K31" s="88">
        <f>'1.10'!B30</f>
        <v>1666.33</v>
      </c>
      <c r="L31" s="88"/>
      <c r="M31" s="88"/>
    </row>
    <row r="32" spans="1:13">
      <c r="A32" s="47">
        <v>2005</v>
      </c>
      <c r="B32" s="81">
        <v>293326</v>
      </c>
      <c r="C32" s="81">
        <v>153589</v>
      </c>
      <c r="D32" s="81">
        <v>6538</v>
      </c>
      <c r="E32" s="81">
        <v>21525</v>
      </c>
      <c r="F32" s="81">
        <f t="shared" si="0"/>
        <v>474978</v>
      </c>
      <c r="G32" s="82">
        <v>1226.71</v>
      </c>
      <c r="H32" s="88">
        <v>5126.3100000000004</v>
      </c>
      <c r="I32" s="43">
        <v>2834.05</v>
      </c>
      <c r="J32" s="88">
        <v>1909.48</v>
      </c>
      <c r="K32" s="88">
        <f>'1.10'!B31</f>
        <v>1699.95</v>
      </c>
      <c r="L32" s="88"/>
      <c r="M32" s="88"/>
    </row>
    <row r="33" spans="1:13">
      <c r="A33" s="47">
        <v>2006</v>
      </c>
      <c r="B33" s="81">
        <v>306118</v>
      </c>
      <c r="C33" s="81">
        <v>160018</v>
      </c>
      <c r="D33" s="81">
        <v>6773</v>
      </c>
      <c r="E33" s="81">
        <v>23275</v>
      </c>
      <c r="F33" s="81">
        <f t="shared" si="0"/>
        <v>496184</v>
      </c>
      <c r="G33" s="82">
        <v>1261.1400000000001</v>
      </c>
      <c r="H33" s="88">
        <v>5204.41</v>
      </c>
      <c r="I33" s="43">
        <v>2792.63</v>
      </c>
      <c r="J33" s="88">
        <v>1964.38</v>
      </c>
      <c r="K33" s="88">
        <f>'1.10'!B32</f>
        <v>1739.08</v>
      </c>
      <c r="L33" s="88"/>
      <c r="M33" s="88"/>
    </row>
    <row r="34" spans="1:13">
      <c r="A34" s="47">
        <v>2007</v>
      </c>
      <c r="B34" s="81">
        <v>318019</v>
      </c>
      <c r="C34" s="81">
        <v>166607</v>
      </c>
      <c r="D34" s="81">
        <v>7073</v>
      </c>
      <c r="E34" s="81">
        <v>25113</v>
      </c>
      <c r="F34" s="81">
        <f t="shared" si="0"/>
        <v>516812</v>
      </c>
      <c r="G34" s="82">
        <v>1289.71</v>
      </c>
      <c r="H34" s="88">
        <v>5285.3</v>
      </c>
      <c r="I34" s="43">
        <v>2778.68</v>
      </c>
      <c r="J34" s="88">
        <v>2017.55</v>
      </c>
      <c r="K34" s="88">
        <f>'1.10'!B33</f>
        <v>1773.25</v>
      </c>
      <c r="L34" s="88"/>
      <c r="M34" s="88"/>
    </row>
    <row r="35" spans="1:13">
      <c r="A35" s="47">
        <v>2008</v>
      </c>
      <c r="B35" s="81">
        <v>330006</v>
      </c>
      <c r="C35" s="81">
        <v>173429</v>
      </c>
      <c r="D35" s="81">
        <v>7297</v>
      </c>
      <c r="E35" s="81">
        <v>27074</v>
      </c>
      <c r="F35" s="81">
        <f t="shared" si="0"/>
        <v>537806</v>
      </c>
      <c r="G35" s="82">
        <v>1317.57</v>
      </c>
      <c r="H35" s="88">
        <v>5364.64</v>
      </c>
      <c r="I35" s="43">
        <v>2735.78</v>
      </c>
      <c r="J35" s="88">
        <v>2076.38</v>
      </c>
      <c r="K35" s="88">
        <f>'1.10'!B34</f>
        <v>1806.61</v>
      </c>
      <c r="L35" s="88"/>
      <c r="M35" s="88"/>
    </row>
    <row r="36" spans="1:13">
      <c r="A36" s="47">
        <v>2009</v>
      </c>
      <c r="B36" s="81">
        <v>342836</v>
      </c>
      <c r="C36" s="81">
        <v>180629</v>
      </c>
      <c r="D36" s="81">
        <v>7625</v>
      </c>
      <c r="E36" s="81">
        <v>29274</v>
      </c>
      <c r="F36" s="81">
        <f t="shared" si="0"/>
        <v>560364</v>
      </c>
      <c r="G36" s="82">
        <v>1347.49</v>
      </c>
      <c r="H36" s="43">
        <v>5447.02</v>
      </c>
      <c r="I36" s="43">
        <v>2716.95</v>
      </c>
      <c r="J36" s="43">
        <v>2143.36</v>
      </c>
      <c r="K36" s="88">
        <f>'1.10'!B35</f>
        <v>1842.7</v>
      </c>
      <c r="L36" s="88"/>
      <c r="M36" s="88"/>
    </row>
    <row r="37" spans="1:13">
      <c r="A37" s="47">
        <v>2010</v>
      </c>
      <c r="B37" s="81">
        <v>355406</v>
      </c>
      <c r="C37" s="81">
        <v>187596</v>
      </c>
      <c r="D37" s="81">
        <v>7992</v>
      </c>
      <c r="E37" s="81">
        <v>31561</v>
      </c>
      <c r="F37" s="81">
        <f t="shared" si="0"/>
        <v>582555</v>
      </c>
      <c r="G37" s="82">
        <v>1375.57</v>
      </c>
      <c r="H37" s="43">
        <v>5521.38</v>
      </c>
      <c r="I37" s="43">
        <v>2714.82</v>
      </c>
      <c r="J37" s="43">
        <v>2213.61</v>
      </c>
      <c r="K37" s="88">
        <f>'1.10'!B36</f>
        <v>1876.42</v>
      </c>
      <c r="L37" s="88"/>
      <c r="M37" s="88"/>
    </row>
    <row r="38" spans="1:13">
      <c r="A38" s="47">
        <v>2011</v>
      </c>
      <c r="B38" s="81">
        <v>365828</v>
      </c>
      <c r="C38" s="81">
        <v>194032</v>
      </c>
      <c r="D38" s="81">
        <v>8302</v>
      </c>
      <c r="E38" s="81">
        <v>33639</v>
      </c>
      <c r="F38" s="81">
        <f t="shared" si="0"/>
        <v>601801</v>
      </c>
      <c r="G38" s="82">
        <v>1395.49</v>
      </c>
      <c r="H38" s="43">
        <v>5583.47</v>
      </c>
      <c r="I38" s="43">
        <v>2701.34</v>
      </c>
      <c r="J38" s="43">
        <v>2265.12</v>
      </c>
      <c r="K38" s="88">
        <f>'1.10'!B37</f>
        <v>1900.9</v>
      </c>
      <c r="L38" s="88"/>
      <c r="M38" s="88"/>
    </row>
  </sheetData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showGridLines="0" zoomScaleNormal="100" workbookViewId="0"/>
  </sheetViews>
  <sheetFormatPr defaultRowHeight="15" customHeight="1"/>
  <cols>
    <col min="1" max="1" width="21.28515625" style="47" customWidth="1"/>
    <col min="2" max="2" width="10.140625" style="47" customWidth="1"/>
    <col min="3" max="3" width="9" style="11" customWidth="1"/>
    <col min="4" max="4" width="13.28515625" style="11" bestFit="1" customWidth="1"/>
    <col min="5" max="5" width="12.5703125" style="11" bestFit="1" customWidth="1"/>
    <col min="6" max="6" width="12.140625" style="11" bestFit="1" customWidth="1"/>
    <col min="7" max="245" width="9.140625" style="11"/>
    <col min="246" max="246" width="27.28515625" style="11" customWidth="1"/>
    <col min="247" max="247" width="21.28515625" style="11" customWidth="1"/>
    <col min="248" max="248" width="10.140625" style="11" customWidth="1"/>
    <col min="249" max="249" width="9" style="11" customWidth="1"/>
    <col min="250" max="250" width="16" style="11" customWidth="1"/>
    <col min="251" max="251" width="15.28515625" style="11" customWidth="1"/>
    <col min="252" max="252" width="11.28515625" style="11" customWidth="1"/>
    <col min="253" max="253" width="8" style="11" bestFit="1" customWidth="1"/>
    <col min="254" max="254" width="16.5703125" style="11" bestFit="1" customWidth="1"/>
    <col min="255" max="501" width="9.140625" style="11"/>
    <col min="502" max="502" width="27.28515625" style="11" customWidth="1"/>
    <col min="503" max="503" width="21.28515625" style="11" customWidth="1"/>
    <col min="504" max="504" width="10.140625" style="11" customWidth="1"/>
    <col min="505" max="505" width="9" style="11" customWidth="1"/>
    <col min="506" max="506" width="16" style="11" customWidth="1"/>
    <col min="507" max="507" width="15.28515625" style="11" customWidth="1"/>
    <col min="508" max="508" width="11.28515625" style="11" customWidth="1"/>
    <col min="509" max="509" width="8" style="11" bestFit="1" customWidth="1"/>
    <col min="510" max="510" width="16.5703125" style="11" bestFit="1" customWidth="1"/>
    <col min="511" max="757" width="9.140625" style="11"/>
    <col min="758" max="758" width="27.28515625" style="11" customWidth="1"/>
    <col min="759" max="759" width="21.28515625" style="11" customWidth="1"/>
    <col min="760" max="760" width="10.140625" style="11" customWidth="1"/>
    <col min="761" max="761" width="9" style="11" customWidth="1"/>
    <col min="762" max="762" width="16" style="11" customWidth="1"/>
    <col min="763" max="763" width="15.28515625" style="11" customWidth="1"/>
    <col min="764" max="764" width="11.28515625" style="11" customWidth="1"/>
    <col min="765" max="765" width="8" style="11" bestFit="1" customWidth="1"/>
    <col min="766" max="766" width="16.5703125" style="11" bestFit="1" customWidth="1"/>
    <col min="767" max="1013" width="9.140625" style="11"/>
    <col min="1014" max="1014" width="27.28515625" style="11" customWidth="1"/>
    <col min="1015" max="1015" width="21.28515625" style="11" customWidth="1"/>
    <col min="1016" max="1016" width="10.140625" style="11" customWidth="1"/>
    <col min="1017" max="1017" width="9" style="11" customWidth="1"/>
    <col min="1018" max="1018" width="16" style="11" customWidth="1"/>
    <col min="1019" max="1019" width="15.28515625" style="11" customWidth="1"/>
    <col min="1020" max="1020" width="11.28515625" style="11" customWidth="1"/>
    <col min="1021" max="1021" width="8" style="11" bestFit="1" customWidth="1"/>
    <col min="1022" max="1022" width="16.5703125" style="11" bestFit="1" customWidth="1"/>
    <col min="1023" max="1269" width="9.140625" style="11"/>
    <col min="1270" max="1270" width="27.28515625" style="11" customWidth="1"/>
    <col min="1271" max="1271" width="21.28515625" style="11" customWidth="1"/>
    <col min="1272" max="1272" width="10.140625" style="11" customWidth="1"/>
    <col min="1273" max="1273" width="9" style="11" customWidth="1"/>
    <col min="1274" max="1274" width="16" style="11" customWidth="1"/>
    <col min="1275" max="1275" width="15.28515625" style="11" customWidth="1"/>
    <col min="1276" max="1276" width="11.28515625" style="11" customWidth="1"/>
    <col min="1277" max="1277" width="8" style="11" bestFit="1" customWidth="1"/>
    <col min="1278" max="1278" width="16.5703125" style="11" bestFit="1" customWidth="1"/>
    <col min="1279" max="1525" width="9.140625" style="11"/>
    <col min="1526" max="1526" width="27.28515625" style="11" customWidth="1"/>
    <col min="1527" max="1527" width="21.28515625" style="11" customWidth="1"/>
    <col min="1528" max="1528" width="10.140625" style="11" customWidth="1"/>
    <col min="1529" max="1529" width="9" style="11" customWidth="1"/>
    <col min="1530" max="1530" width="16" style="11" customWidth="1"/>
    <col min="1531" max="1531" width="15.28515625" style="11" customWidth="1"/>
    <col min="1532" max="1532" width="11.28515625" style="11" customWidth="1"/>
    <col min="1533" max="1533" width="8" style="11" bestFit="1" customWidth="1"/>
    <col min="1534" max="1534" width="16.5703125" style="11" bestFit="1" customWidth="1"/>
    <col min="1535" max="1781" width="9.140625" style="11"/>
    <col min="1782" max="1782" width="27.28515625" style="11" customWidth="1"/>
    <col min="1783" max="1783" width="21.28515625" style="11" customWidth="1"/>
    <col min="1784" max="1784" width="10.140625" style="11" customWidth="1"/>
    <col min="1785" max="1785" width="9" style="11" customWidth="1"/>
    <col min="1786" max="1786" width="16" style="11" customWidth="1"/>
    <col min="1787" max="1787" width="15.28515625" style="11" customWidth="1"/>
    <col min="1788" max="1788" width="11.28515625" style="11" customWidth="1"/>
    <col min="1789" max="1789" width="8" style="11" bestFit="1" customWidth="1"/>
    <col min="1790" max="1790" width="16.5703125" style="11" bestFit="1" customWidth="1"/>
    <col min="1791" max="2037" width="9.140625" style="11"/>
    <col min="2038" max="2038" width="27.28515625" style="11" customWidth="1"/>
    <col min="2039" max="2039" width="21.28515625" style="11" customWidth="1"/>
    <col min="2040" max="2040" width="10.140625" style="11" customWidth="1"/>
    <col min="2041" max="2041" width="9" style="11" customWidth="1"/>
    <col min="2042" max="2042" width="16" style="11" customWidth="1"/>
    <col min="2043" max="2043" width="15.28515625" style="11" customWidth="1"/>
    <col min="2044" max="2044" width="11.28515625" style="11" customWidth="1"/>
    <col min="2045" max="2045" width="8" style="11" bestFit="1" customWidth="1"/>
    <col min="2046" max="2046" width="16.5703125" style="11" bestFit="1" customWidth="1"/>
    <col min="2047" max="2293" width="9.140625" style="11"/>
    <col min="2294" max="2294" width="27.28515625" style="11" customWidth="1"/>
    <col min="2295" max="2295" width="21.28515625" style="11" customWidth="1"/>
    <col min="2296" max="2296" width="10.140625" style="11" customWidth="1"/>
    <col min="2297" max="2297" width="9" style="11" customWidth="1"/>
    <col min="2298" max="2298" width="16" style="11" customWidth="1"/>
    <col min="2299" max="2299" width="15.28515625" style="11" customWidth="1"/>
    <col min="2300" max="2300" width="11.28515625" style="11" customWidth="1"/>
    <col min="2301" max="2301" width="8" style="11" bestFit="1" customWidth="1"/>
    <col min="2302" max="2302" width="16.5703125" style="11" bestFit="1" customWidth="1"/>
    <col min="2303" max="2549" width="9.140625" style="11"/>
    <col min="2550" max="2550" width="27.28515625" style="11" customWidth="1"/>
    <col min="2551" max="2551" width="21.28515625" style="11" customWidth="1"/>
    <col min="2552" max="2552" width="10.140625" style="11" customWidth="1"/>
    <col min="2553" max="2553" width="9" style="11" customWidth="1"/>
    <col min="2554" max="2554" width="16" style="11" customWidth="1"/>
    <col min="2555" max="2555" width="15.28515625" style="11" customWidth="1"/>
    <col min="2556" max="2556" width="11.28515625" style="11" customWidth="1"/>
    <col min="2557" max="2557" width="8" style="11" bestFit="1" customWidth="1"/>
    <col min="2558" max="2558" width="16.5703125" style="11" bestFit="1" customWidth="1"/>
    <col min="2559" max="2805" width="9.140625" style="11"/>
    <col min="2806" max="2806" width="27.28515625" style="11" customWidth="1"/>
    <col min="2807" max="2807" width="21.28515625" style="11" customWidth="1"/>
    <col min="2808" max="2808" width="10.140625" style="11" customWidth="1"/>
    <col min="2809" max="2809" width="9" style="11" customWidth="1"/>
    <col min="2810" max="2810" width="16" style="11" customWidth="1"/>
    <col min="2811" max="2811" width="15.28515625" style="11" customWidth="1"/>
    <col min="2812" max="2812" width="11.28515625" style="11" customWidth="1"/>
    <col min="2813" max="2813" width="8" style="11" bestFit="1" customWidth="1"/>
    <col min="2814" max="2814" width="16.5703125" style="11" bestFit="1" customWidth="1"/>
    <col min="2815" max="3061" width="9.140625" style="11"/>
    <col min="3062" max="3062" width="27.28515625" style="11" customWidth="1"/>
    <col min="3063" max="3063" width="21.28515625" style="11" customWidth="1"/>
    <col min="3064" max="3064" width="10.140625" style="11" customWidth="1"/>
    <col min="3065" max="3065" width="9" style="11" customWidth="1"/>
    <col min="3066" max="3066" width="16" style="11" customWidth="1"/>
    <col min="3067" max="3067" width="15.28515625" style="11" customWidth="1"/>
    <col min="3068" max="3068" width="11.28515625" style="11" customWidth="1"/>
    <col min="3069" max="3069" width="8" style="11" bestFit="1" customWidth="1"/>
    <col min="3070" max="3070" width="16.5703125" style="11" bestFit="1" customWidth="1"/>
    <col min="3071" max="3317" width="9.140625" style="11"/>
    <col min="3318" max="3318" width="27.28515625" style="11" customWidth="1"/>
    <col min="3319" max="3319" width="21.28515625" style="11" customWidth="1"/>
    <col min="3320" max="3320" width="10.140625" style="11" customWidth="1"/>
    <col min="3321" max="3321" width="9" style="11" customWidth="1"/>
    <col min="3322" max="3322" width="16" style="11" customWidth="1"/>
    <col min="3323" max="3323" width="15.28515625" style="11" customWidth="1"/>
    <col min="3324" max="3324" width="11.28515625" style="11" customWidth="1"/>
    <col min="3325" max="3325" width="8" style="11" bestFit="1" customWidth="1"/>
    <col min="3326" max="3326" width="16.5703125" style="11" bestFit="1" customWidth="1"/>
    <col min="3327" max="3573" width="9.140625" style="11"/>
    <col min="3574" max="3574" width="27.28515625" style="11" customWidth="1"/>
    <col min="3575" max="3575" width="21.28515625" style="11" customWidth="1"/>
    <col min="3576" max="3576" width="10.140625" style="11" customWidth="1"/>
    <col min="3577" max="3577" width="9" style="11" customWidth="1"/>
    <col min="3578" max="3578" width="16" style="11" customWidth="1"/>
    <col min="3579" max="3579" width="15.28515625" style="11" customWidth="1"/>
    <col min="3580" max="3580" width="11.28515625" style="11" customWidth="1"/>
    <col min="3581" max="3581" width="8" style="11" bestFit="1" customWidth="1"/>
    <col min="3582" max="3582" width="16.5703125" style="11" bestFit="1" customWidth="1"/>
    <col min="3583" max="3829" width="9.140625" style="11"/>
    <col min="3830" max="3830" width="27.28515625" style="11" customWidth="1"/>
    <col min="3831" max="3831" width="21.28515625" style="11" customWidth="1"/>
    <col min="3832" max="3832" width="10.140625" style="11" customWidth="1"/>
    <col min="3833" max="3833" width="9" style="11" customWidth="1"/>
    <col min="3834" max="3834" width="16" style="11" customWidth="1"/>
    <col min="3835" max="3835" width="15.28515625" style="11" customWidth="1"/>
    <col min="3836" max="3836" width="11.28515625" style="11" customWidth="1"/>
    <col min="3837" max="3837" width="8" style="11" bestFit="1" customWidth="1"/>
    <col min="3838" max="3838" width="16.5703125" style="11" bestFit="1" customWidth="1"/>
    <col min="3839" max="4085" width="9.140625" style="11"/>
    <col min="4086" max="4086" width="27.28515625" style="11" customWidth="1"/>
    <col min="4087" max="4087" width="21.28515625" style="11" customWidth="1"/>
    <col min="4088" max="4088" width="10.140625" style="11" customWidth="1"/>
    <col min="4089" max="4089" width="9" style="11" customWidth="1"/>
    <col min="4090" max="4090" width="16" style="11" customWidth="1"/>
    <col min="4091" max="4091" width="15.28515625" style="11" customWidth="1"/>
    <col min="4092" max="4092" width="11.28515625" style="11" customWidth="1"/>
    <col min="4093" max="4093" width="8" style="11" bestFit="1" customWidth="1"/>
    <col min="4094" max="4094" width="16.5703125" style="11" bestFit="1" customWidth="1"/>
    <col min="4095" max="4341" width="9.140625" style="11"/>
    <col min="4342" max="4342" width="27.28515625" style="11" customWidth="1"/>
    <col min="4343" max="4343" width="21.28515625" style="11" customWidth="1"/>
    <col min="4344" max="4344" width="10.140625" style="11" customWidth="1"/>
    <col min="4345" max="4345" width="9" style="11" customWidth="1"/>
    <col min="4346" max="4346" width="16" style="11" customWidth="1"/>
    <col min="4347" max="4347" width="15.28515625" style="11" customWidth="1"/>
    <col min="4348" max="4348" width="11.28515625" style="11" customWidth="1"/>
    <col min="4349" max="4349" width="8" style="11" bestFit="1" customWidth="1"/>
    <col min="4350" max="4350" width="16.5703125" style="11" bestFit="1" customWidth="1"/>
    <col min="4351" max="4597" width="9.140625" style="11"/>
    <col min="4598" max="4598" width="27.28515625" style="11" customWidth="1"/>
    <col min="4599" max="4599" width="21.28515625" style="11" customWidth="1"/>
    <col min="4600" max="4600" width="10.140625" style="11" customWidth="1"/>
    <col min="4601" max="4601" width="9" style="11" customWidth="1"/>
    <col min="4602" max="4602" width="16" style="11" customWidth="1"/>
    <col min="4603" max="4603" width="15.28515625" style="11" customWidth="1"/>
    <col min="4604" max="4604" width="11.28515625" style="11" customWidth="1"/>
    <col min="4605" max="4605" width="8" style="11" bestFit="1" customWidth="1"/>
    <col min="4606" max="4606" width="16.5703125" style="11" bestFit="1" customWidth="1"/>
    <col min="4607" max="4853" width="9.140625" style="11"/>
    <col min="4854" max="4854" width="27.28515625" style="11" customWidth="1"/>
    <col min="4855" max="4855" width="21.28515625" style="11" customWidth="1"/>
    <col min="4856" max="4856" width="10.140625" style="11" customWidth="1"/>
    <col min="4857" max="4857" width="9" style="11" customWidth="1"/>
    <col min="4858" max="4858" width="16" style="11" customWidth="1"/>
    <col min="4859" max="4859" width="15.28515625" style="11" customWidth="1"/>
    <col min="4860" max="4860" width="11.28515625" style="11" customWidth="1"/>
    <col min="4861" max="4861" width="8" style="11" bestFit="1" customWidth="1"/>
    <col min="4862" max="4862" width="16.5703125" style="11" bestFit="1" customWidth="1"/>
    <col min="4863" max="5109" width="9.140625" style="11"/>
    <col min="5110" max="5110" width="27.28515625" style="11" customWidth="1"/>
    <col min="5111" max="5111" width="21.28515625" style="11" customWidth="1"/>
    <col min="5112" max="5112" width="10.140625" style="11" customWidth="1"/>
    <col min="5113" max="5113" width="9" style="11" customWidth="1"/>
    <col min="5114" max="5114" width="16" style="11" customWidth="1"/>
    <col min="5115" max="5115" width="15.28515625" style="11" customWidth="1"/>
    <col min="5116" max="5116" width="11.28515625" style="11" customWidth="1"/>
    <col min="5117" max="5117" width="8" style="11" bestFit="1" customWidth="1"/>
    <col min="5118" max="5118" width="16.5703125" style="11" bestFit="1" customWidth="1"/>
    <col min="5119" max="5365" width="9.140625" style="11"/>
    <col min="5366" max="5366" width="27.28515625" style="11" customWidth="1"/>
    <col min="5367" max="5367" width="21.28515625" style="11" customWidth="1"/>
    <col min="5368" max="5368" width="10.140625" style="11" customWidth="1"/>
    <col min="5369" max="5369" width="9" style="11" customWidth="1"/>
    <col min="5370" max="5370" width="16" style="11" customWidth="1"/>
    <col min="5371" max="5371" width="15.28515625" style="11" customWidth="1"/>
    <col min="5372" max="5372" width="11.28515625" style="11" customWidth="1"/>
    <col min="5373" max="5373" width="8" style="11" bestFit="1" customWidth="1"/>
    <col min="5374" max="5374" width="16.5703125" style="11" bestFit="1" customWidth="1"/>
    <col min="5375" max="5621" width="9.140625" style="11"/>
    <col min="5622" max="5622" width="27.28515625" style="11" customWidth="1"/>
    <col min="5623" max="5623" width="21.28515625" style="11" customWidth="1"/>
    <col min="5624" max="5624" width="10.140625" style="11" customWidth="1"/>
    <col min="5625" max="5625" width="9" style="11" customWidth="1"/>
    <col min="5626" max="5626" width="16" style="11" customWidth="1"/>
    <col min="5627" max="5627" width="15.28515625" style="11" customWidth="1"/>
    <col min="5628" max="5628" width="11.28515625" style="11" customWidth="1"/>
    <col min="5629" max="5629" width="8" style="11" bestFit="1" customWidth="1"/>
    <col min="5630" max="5630" width="16.5703125" style="11" bestFit="1" customWidth="1"/>
    <col min="5631" max="5877" width="9.140625" style="11"/>
    <col min="5878" max="5878" width="27.28515625" style="11" customWidth="1"/>
    <col min="5879" max="5879" width="21.28515625" style="11" customWidth="1"/>
    <col min="5880" max="5880" width="10.140625" style="11" customWidth="1"/>
    <col min="5881" max="5881" width="9" style="11" customWidth="1"/>
    <col min="5882" max="5882" width="16" style="11" customWidth="1"/>
    <col min="5883" max="5883" width="15.28515625" style="11" customWidth="1"/>
    <col min="5884" max="5884" width="11.28515625" style="11" customWidth="1"/>
    <col min="5885" max="5885" width="8" style="11" bestFit="1" customWidth="1"/>
    <col min="5886" max="5886" width="16.5703125" style="11" bestFit="1" customWidth="1"/>
    <col min="5887" max="6133" width="9.140625" style="11"/>
    <col min="6134" max="6134" width="27.28515625" style="11" customWidth="1"/>
    <col min="6135" max="6135" width="21.28515625" style="11" customWidth="1"/>
    <col min="6136" max="6136" width="10.140625" style="11" customWidth="1"/>
    <col min="6137" max="6137" width="9" style="11" customWidth="1"/>
    <col min="6138" max="6138" width="16" style="11" customWidth="1"/>
    <col min="6139" max="6139" width="15.28515625" style="11" customWidth="1"/>
    <col min="6140" max="6140" width="11.28515625" style="11" customWidth="1"/>
    <col min="6141" max="6141" width="8" style="11" bestFit="1" customWidth="1"/>
    <col min="6142" max="6142" width="16.5703125" style="11" bestFit="1" customWidth="1"/>
    <col min="6143" max="6389" width="9.140625" style="11"/>
    <col min="6390" max="6390" width="27.28515625" style="11" customWidth="1"/>
    <col min="6391" max="6391" width="21.28515625" style="11" customWidth="1"/>
    <col min="6392" max="6392" width="10.140625" style="11" customWidth="1"/>
    <col min="6393" max="6393" width="9" style="11" customWidth="1"/>
    <col min="6394" max="6394" width="16" style="11" customWidth="1"/>
    <col min="6395" max="6395" width="15.28515625" style="11" customWidth="1"/>
    <col min="6396" max="6396" width="11.28515625" style="11" customWidth="1"/>
    <col min="6397" max="6397" width="8" style="11" bestFit="1" customWidth="1"/>
    <col min="6398" max="6398" width="16.5703125" style="11" bestFit="1" customWidth="1"/>
    <col min="6399" max="6645" width="9.140625" style="11"/>
    <col min="6646" max="6646" width="27.28515625" style="11" customWidth="1"/>
    <col min="6647" max="6647" width="21.28515625" style="11" customWidth="1"/>
    <col min="6648" max="6648" width="10.140625" style="11" customWidth="1"/>
    <col min="6649" max="6649" width="9" style="11" customWidth="1"/>
    <col min="6650" max="6650" width="16" style="11" customWidth="1"/>
    <col min="6651" max="6651" width="15.28515625" style="11" customWidth="1"/>
    <col min="6652" max="6652" width="11.28515625" style="11" customWidth="1"/>
    <col min="6653" max="6653" width="8" style="11" bestFit="1" customWidth="1"/>
    <col min="6654" max="6654" width="16.5703125" style="11" bestFit="1" customWidth="1"/>
    <col min="6655" max="6901" width="9.140625" style="11"/>
    <col min="6902" max="6902" width="27.28515625" style="11" customWidth="1"/>
    <col min="6903" max="6903" width="21.28515625" style="11" customWidth="1"/>
    <col min="6904" max="6904" width="10.140625" style="11" customWidth="1"/>
    <col min="6905" max="6905" width="9" style="11" customWidth="1"/>
    <col min="6906" max="6906" width="16" style="11" customWidth="1"/>
    <col min="6907" max="6907" width="15.28515625" style="11" customWidth="1"/>
    <col min="6908" max="6908" width="11.28515625" style="11" customWidth="1"/>
    <col min="6909" max="6909" width="8" style="11" bestFit="1" customWidth="1"/>
    <col min="6910" max="6910" width="16.5703125" style="11" bestFit="1" customWidth="1"/>
    <col min="6911" max="7157" width="9.140625" style="11"/>
    <col min="7158" max="7158" width="27.28515625" style="11" customWidth="1"/>
    <col min="7159" max="7159" width="21.28515625" style="11" customWidth="1"/>
    <col min="7160" max="7160" width="10.140625" style="11" customWidth="1"/>
    <col min="7161" max="7161" width="9" style="11" customWidth="1"/>
    <col min="7162" max="7162" width="16" style="11" customWidth="1"/>
    <col min="7163" max="7163" width="15.28515625" style="11" customWidth="1"/>
    <col min="7164" max="7164" width="11.28515625" style="11" customWidth="1"/>
    <col min="7165" max="7165" width="8" style="11" bestFit="1" customWidth="1"/>
    <col min="7166" max="7166" width="16.5703125" style="11" bestFit="1" customWidth="1"/>
    <col min="7167" max="7413" width="9.140625" style="11"/>
    <col min="7414" max="7414" width="27.28515625" style="11" customWidth="1"/>
    <col min="7415" max="7415" width="21.28515625" style="11" customWidth="1"/>
    <col min="7416" max="7416" width="10.140625" style="11" customWidth="1"/>
    <col min="7417" max="7417" width="9" style="11" customWidth="1"/>
    <col min="7418" max="7418" width="16" style="11" customWidth="1"/>
    <col min="7419" max="7419" width="15.28515625" style="11" customWidth="1"/>
    <col min="7420" max="7420" width="11.28515625" style="11" customWidth="1"/>
    <col min="7421" max="7421" width="8" style="11" bestFit="1" customWidth="1"/>
    <col min="7422" max="7422" width="16.5703125" style="11" bestFit="1" customWidth="1"/>
    <col min="7423" max="7669" width="9.140625" style="11"/>
    <col min="7670" max="7670" width="27.28515625" style="11" customWidth="1"/>
    <col min="7671" max="7671" width="21.28515625" style="11" customWidth="1"/>
    <col min="7672" max="7672" width="10.140625" style="11" customWidth="1"/>
    <col min="7673" max="7673" width="9" style="11" customWidth="1"/>
    <col min="7674" max="7674" width="16" style="11" customWidth="1"/>
    <col min="7675" max="7675" width="15.28515625" style="11" customWidth="1"/>
    <col min="7676" max="7676" width="11.28515625" style="11" customWidth="1"/>
    <col min="7677" max="7677" width="8" style="11" bestFit="1" customWidth="1"/>
    <col min="7678" max="7678" width="16.5703125" style="11" bestFit="1" customWidth="1"/>
    <col min="7679" max="7925" width="9.140625" style="11"/>
    <col min="7926" max="7926" width="27.28515625" style="11" customWidth="1"/>
    <col min="7927" max="7927" width="21.28515625" style="11" customWidth="1"/>
    <col min="7928" max="7928" width="10.140625" style="11" customWidth="1"/>
    <col min="7929" max="7929" width="9" style="11" customWidth="1"/>
    <col min="7930" max="7930" width="16" style="11" customWidth="1"/>
    <col min="7931" max="7931" width="15.28515625" style="11" customWidth="1"/>
    <col min="7932" max="7932" width="11.28515625" style="11" customWidth="1"/>
    <col min="7933" max="7933" width="8" style="11" bestFit="1" customWidth="1"/>
    <col min="7934" max="7934" width="16.5703125" style="11" bestFit="1" customWidth="1"/>
    <col min="7935" max="8181" width="9.140625" style="11"/>
    <col min="8182" max="8182" width="27.28515625" style="11" customWidth="1"/>
    <col min="8183" max="8183" width="21.28515625" style="11" customWidth="1"/>
    <col min="8184" max="8184" width="10.140625" style="11" customWidth="1"/>
    <col min="8185" max="8185" width="9" style="11" customWidth="1"/>
    <col min="8186" max="8186" width="16" style="11" customWidth="1"/>
    <col min="8187" max="8187" width="15.28515625" style="11" customWidth="1"/>
    <col min="8188" max="8188" width="11.28515625" style="11" customWidth="1"/>
    <col min="8189" max="8189" width="8" style="11" bestFit="1" customWidth="1"/>
    <col min="8190" max="8190" width="16.5703125" style="11" bestFit="1" customWidth="1"/>
    <col min="8191" max="8437" width="9.140625" style="11"/>
    <col min="8438" max="8438" width="27.28515625" style="11" customWidth="1"/>
    <col min="8439" max="8439" width="21.28515625" style="11" customWidth="1"/>
    <col min="8440" max="8440" width="10.140625" style="11" customWidth="1"/>
    <col min="8441" max="8441" width="9" style="11" customWidth="1"/>
    <col min="8442" max="8442" width="16" style="11" customWidth="1"/>
    <col min="8443" max="8443" width="15.28515625" style="11" customWidth="1"/>
    <col min="8444" max="8444" width="11.28515625" style="11" customWidth="1"/>
    <col min="8445" max="8445" width="8" style="11" bestFit="1" customWidth="1"/>
    <col min="8446" max="8446" width="16.5703125" style="11" bestFit="1" customWidth="1"/>
    <col min="8447" max="8693" width="9.140625" style="11"/>
    <col min="8694" max="8694" width="27.28515625" style="11" customWidth="1"/>
    <col min="8695" max="8695" width="21.28515625" style="11" customWidth="1"/>
    <col min="8696" max="8696" width="10.140625" style="11" customWidth="1"/>
    <col min="8697" max="8697" width="9" style="11" customWidth="1"/>
    <col min="8698" max="8698" width="16" style="11" customWidth="1"/>
    <col min="8699" max="8699" width="15.28515625" style="11" customWidth="1"/>
    <col min="8700" max="8700" width="11.28515625" style="11" customWidth="1"/>
    <col min="8701" max="8701" width="8" style="11" bestFit="1" customWidth="1"/>
    <col min="8702" max="8702" width="16.5703125" style="11" bestFit="1" customWidth="1"/>
    <col min="8703" max="8949" width="9.140625" style="11"/>
    <col min="8950" max="8950" width="27.28515625" style="11" customWidth="1"/>
    <col min="8951" max="8951" width="21.28515625" style="11" customWidth="1"/>
    <col min="8952" max="8952" width="10.140625" style="11" customWidth="1"/>
    <col min="8953" max="8953" width="9" style="11" customWidth="1"/>
    <col min="8954" max="8954" width="16" style="11" customWidth="1"/>
    <col min="8955" max="8955" width="15.28515625" style="11" customWidth="1"/>
    <col min="8956" max="8956" width="11.28515625" style="11" customWidth="1"/>
    <col min="8957" max="8957" width="8" style="11" bestFit="1" customWidth="1"/>
    <col min="8958" max="8958" width="16.5703125" style="11" bestFit="1" customWidth="1"/>
    <col min="8959" max="9205" width="9.140625" style="11"/>
    <col min="9206" max="9206" width="27.28515625" style="11" customWidth="1"/>
    <col min="9207" max="9207" width="21.28515625" style="11" customWidth="1"/>
    <col min="9208" max="9208" width="10.140625" style="11" customWidth="1"/>
    <col min="9209" max="9209" width="9" style="11" customWidth="1"/>
    <col min="9210" max="9210" width="16" style="11" customWidth="1"/>
    <col min="9211" max="9211" width="15.28515625" style="11" customWidth="1"/>
    <col min="9212" max="9212" width="11.28515625" style="11" customWidth="1"/>
    <col min="9213" max="9213" width="8" style="11" bestFit="1" customWidth="1"/>
    <col min="9214" max="9214" width="16.5703125" style="11" bestFit="1" customWidth="1"/>
    <col min="9215" max="9461" width="9.140625" style="11"/>
    <col min="9462" max="9462" width="27.28515625" style="11" customWidth="1"/>
    <col min="9463" max="9463" width="21.28515625" style="11" customWidth="1"/>
    <col min="9464" max="9464" width="10.140625" style="11" customWidth="1"/>
    <col min="9465" max="9465" width="9" style="11" customWidth="1"/>
    <col min="9466" max="9466" width="16" style="11" customWidth="1"/>
    <col min="9467" max="9467" width="15.28515625" style="11" customWidth="1"/>
    <col min="9468" max="9468" width="11.28515625" style="11" customWidth="1"/>
    <col min="9469" max="9469" width="8" style="11" bestFit="1" customWidth="1"/>
    <col min="9470" max="9470" width="16.5703125" style="11" bestFit="1" customWidth="1"/>
    <col min="9471" max="9717" width="9.140625" style="11"/>
    <col min="9718" max="9718" width="27.28515625" style="11" customWidth="1"/>
    <col min="9719" max="9719" width="21.28515625" style="11" customWidth="1"/>
    <col min="9720" max="9720" width="10.140625" style="11" customWidth="1"/>
    <col min="9721" max="9721" width="9" style="11" customWidth="1"/>
    <col min="9722" max="9722" width="16" style="11" customWidth="1"/>
    <col min="9723" max="9723" width="15.28515625" style="11" customWidth="1"/>
    <col min="9724" max="9724" width="11.28515625" style="11" customWidth="1"/>
    <col min="9725" max="9725" width="8" style="11" bestFit="1" customWidth="1"/>
    <col min="9726" max="9726" width="16.5703125" style="11" bestFit="1" customWidth="1"/>
    <col min="9727" max="9973" width="9.140625" style="11"/>
    <col min="9974" max="9974" width="27.28515625" style="11" customWidth="1"/>
    <col min="9975" max="9975" width="21.28515625" style="11" customWidth="1"/>
    <col min="9976" max="9976" width="10.140625" style="11" customWidth="1"/>
    <col min="9977" max="9977" width="9" style="11" customWidth="1"/>
    <col min="9978" max="9978" width="16" style="11" customWidth="1"/>
    <col min="9979" max="9979" width="15.28515625" style="11" customWidth="1"/>
    <col min="9980" max="9980" width="11.28515625" style="11" customWidth="1"/>
    <col min="9981" max="9981" width="8" style="11" bestFit="1" customWidth="1"/>
    <col min="9982" max="9982" width="16.5703125" style="11" bestFit="1" customWidth="1"/>
    <col min="9983" max="10229" width="9.140625" style="11"/>
    <col min="10230" max="10230" width="27.28515625" style="11" customWidth="1"/>
    <col min="10231" max="10231" width="21.28515625" style="11" customWidth="1"/>
    <col min="10232" max="10232" width="10.140625" style="11" customWidth="1"/>
    <col min="10233" max="10233" width="9" style="11" customWidth="1"/>
    <col min="10234" max="10234" width="16" style="11" customWidth="1"/>
    <col min="10235" max="10235" width="15.28515625" style="11" customWidth="1"/>
    <col min="10236" max="10236" width="11.28515625" style="11" customWidth="1"/>
    <col min="10237" max="10237" width="8" style="11" bestFit="1" customWidth="1"/>
    <col min="10238" max="10238" width="16.5703125" style="11" bestFit="1" customWidth="1"/>
    <col min="10239" max="10485" width="9.140625" style="11"/>
    <col min="10486" max="10486" width="27.28515625" style="11" customWidth="1"/>
    <col min="10487" max="10487" width="21.28515625" style="11" customWidth="1"/>
    <col min="10488" max="10488" width="10.140625" style="11" customWidth="1"/>
    <col min="10489" max="10489" width="9" style="11" customWidth="1"/>
    <col min="10490" max="10490" width="16" style="11" customWidth="1"/>
    <col min="10491" max="10491" width="15.28515625" style="11" customWidth="1"/>
    <col min="10492" max="10492" width="11.28515625" style="11" customWidth="1"/>
    <col min="10493" max="10493" width="8" style="11" bestFit="1" customWidth="1"/>
    <col min="10494" max="10494" width="16.5703125" style="11" bestFit="1" customWidth="1"/>
    <col min="10495" max="10741" width="9.140625" style="11"/>
    <col min="10742" max="10742" width="27.28515625" style="11" customWidth="1"/>
    <col min="10743" max="10743" width="21.28515625" style="11" customWidth="1"/>
    <col min="10744" max="10744" width="10.140625" style="11" customWidth="1"/>
    <col min="10745" max="10745" width="9" style="11" customWidth="1"/>
    <col min="10746" max="10746" width="16" style="11" customWidth="1"/>
    <col min="10747" max="10747" width="15.28515625" style="11" customWidth="1"/>
    <col min="10748" max="10748" width="11.28515625" style="11" customWidth="1"/>
    <col min="10749" max="10749" width="8" style="11" bestFit="1" customWidth="1"/>
    <col min="10750" max="10750" width="16.5703125" style="11" bestFit="1" customWidth="1"/>
    <col min="10751" max="10997" width="9.140625" style="11"/>
    <col min="10998" max="10998" width="27.28515625" style="11" customWidth="1"/>
    <col min="10999" max="10999" width="21.28515625" style="11" customWidth="1"/>
    <col min="11000" max="11000" width="10.140625" style="11" customWidth="1"/>
    <col min="11001" max="11001" width="9" style="11" customWidth="1"/>
    <col min="11002" max="11002" width="16" style="11" customWidth="1"/>
    <col min="11003" max="11003" width="15.28515625" style="11" customWidth="1"/>
    <col min="11004" max="11004" width="11.28515625" style="11" customWidth="1"/>
    <col min="11005" max="11005" width="8" style="11" bestFit="1" customWidth="1"/>
    <col min="11006" max="11006" width="16.5703125" style="11" bestFit="1" customWidth="1"/>
    <col min="11007" max="11253" width="9.140625" style="11"/>
    <col min="11254" max="11254" width="27.28515625" style="11" customWidth="1"/>
    <col min="11255" max="11255" width="21.28515625" style="11" customWidth="1"/>
    <col min="11256" max="11256" width="10.140625" style="11" customWidth="1"/>
    <col min="11257" max="11257" width="9" style="11" customWidth="1"/>
    <col min="11258" max="11258" width="16" style="11" customWidth="1"/>
    <col min="11259" max="11259" width="15.28515625" style="11" customWidth="1"/>
    <col min="11260" max="11260" width="11.28515625" style="11" customWidth="1"/>
    <col min="11261" max="11261" width="8" style="11" bestFit="1" customWidth="1"/>
    <col min="11262" max="11262" width="16.5703125" style="11" bestFit="1" customWidth="1"/>
    <col min="11263" max="11509" width="9.140625" style="11"/>
    <col min="11510" max="11510" width="27.28515625" style="11" customWidth="1"/>
    <col min="11511" max="11511" width="21.28515625" style="11" customWidth="1"/>
    <col min="11512" max="11512" width="10.140625" style="11" customWidth="1"/>
    <col min="11513" max="11513" width="9" style="11" customWidth="1"/>
    <col min="11514" max="11514" width="16" style="11" customWidth="1"/>
    <col min="11515" max="11515" width="15.28515625" style="11" customWidth="1"/>
    <col min="11516" max="11516" width="11.28515625" style="11" customWidth="1"/>
    <col min="11517" max="11517" width="8" style="11" bestFit="1" customWidth="1"/>
    <col min="11518" max="11518" width="16.5703125" style="11" bestFit="1" customWidth="1"/>
    <col min="11519" max="11765" width="9.140625" style="11"/>
    <col min="11766" max="11766" width="27.28515625" style="11" customWidth="1"/>
    <col min="11767" max="11767" width="21.28515625" style="11" customWidth="1"/>
    <col min="11768" max="11768" width="10.140625" style="11" customWidth="1"/>
    <col min="11769" max="11769" width="9" style="11" customWidth="1"/>
    <col min="11770" max="11770" width="16" style="11" customWidth="1"/>
    <col min="11771" max="11771" width="15.28515625" style="11" customWidth="1"/>
    <col min="11772" max="11772" width="11.28515625" style="11" customWidth="1"/>
    <col min="11773" max="11773" width="8" style="11" bestFit="1" customWidth="1"/>
    <col min="11774" max="11774" width="16.5703125" style="11" bestFit="1" customWidth="1"/>
    <col min="11775" max="12021" width="9.140625" style="11"/>
    <col min="12022" max="12022" width="27.28515625" style="11" customWidth="1"/>
    <col min="12023" max="12023" width="21.28515625" style="11" customWidth="1"/>
    <col min="12024" max="12024" width="10.140625" style="11" customWidth="1"/>
    <col min="12025" max="12025" width="9" style="11" customWidth="1"/>
    <col min="12026" max="12026" width="16" style="11" customWidth="1"/>
    <col min="12027" max="12027" width="15.28515625" style="11" customWidth="1"/>
    <col min="12028" max="12028" width="11.28515625" style="11" customWidth="1"/>
    <col min="12029" max="12029" width="8" style="11" bestFit="1" customWidth="1"/>
    <col min="12030" max="12030" width="16.5703125" style="11" bestFit="1" customWidth="1"/>
    <col min="12031" max="12277" width="9.140625" style="11"/>
    <col min="12278" max="12278" width="27.28515625" style="11" customWidth="1"/>
    <col min="12279" max="12279" width="21.28515625" style="11" customWidth="1"/>
    <col min="12280" max="12280" width="10.140625" style="11" customWidth="1"/>
    <col min="12281" max="12281" width="9" style="11" customWidth="1"/>
    <col min="12282" max="12282" width="16" style="11" customWidth="1"/>
    <col min="12283" max="12283" width="15.28515625" style="11" customWidth="1"/>
    <col min="12284" max="12284" width="11.28515625" style="11" customWidth="1"/>
    <col min="12285" max="12285" width="8" style="11" bestFit="1" customWidth="1"/>
    <col min="12286" max="12286" width="16.5703125" style="11" bestFit="1" customWidth="1"/>
    <col min="12287" max="12533" width="9.140625" style="11"/>
    <col min="12534" max="12534" width="27.28515625" style="11" customWidth="1"/>
    <col min="12535" max="12535" width="21.28515625" style="11" customWidth="1"/>
    <col min="12536" max="12536" width="10.140625" style="11" customWidth="1"/>
    <col min="12537" max="12537" width="9" style="11" customWidth="1"/>
    <col min="12538" max="12538" width="16" style="11" customWidth="1"/>
    <col min="12539" max="12539" width="15.28515625" style="11" customWidth="1"/>
    <col min="12540" max="12540" width="11.28515625" style="11" customWidth="1"/>
    <col min="12541" max="12541" width="8" style="11" bestFit="1" customWidth="1"/>
    <col min="12542" max="12542" width="16.5703125" style="11" bestFit="1" customWidth="1"/>
    <col min="12543" max="12789" width="9.140625" style="11"/>
    <col min="12790" max="12790" width="27.28515625" style="11" customWidth="1"/>
    <col min="12791" max="12791" width="21.28515625" style="11" customWidth="1"/>
    <col min="12792" max="12792" width="10.140625" style="11" customWidth="1"/>
    <col min="12793" max="12793" width="9" style="11" customWidth="1"/>
    <col min="12794" max="12794" width="16" style="11" customWidth="1"/>
    <col min="12795" max="12795" width="15.28515625" style="11" customWidth="1"/>
    <col min="12796" max="12796" width="11.28515625" style="11" customWidth="1"/>
    <col min="12797" max="12797" width="8" style="11" bestFit="1" customWidth="1"/>
    <col min="12798" max="12798" width="16.5703125" style="11" bestFit="1" customWidth="1"/>
    <col min="12799" max="13045" width="9.140625" style="11"/>
    <col min="13046" max="13046" width="27.28515625" style="11" customWidth="1"/>
    <col min="13047" max="13047" width="21.28515625" style="11" customWidth="1"/>
    <col min="13048" max="13048" width="10.140625" style="11" customWidth="1"/>
    <col min="13049" max="13049" width="9" style="11" customWidth="1"/>
    <col min="13050" max="13050" width="16" style="11" customWidth="1"/>
    <col min="13051" max="13051" width="15.28515625" style="11" customWidth="1"/>
    <col min="13052" max="13052" width="11.28515625" style="11" customWidth="1"/>
    <col min="13053" max="13053" width="8" style="11" bestFit="1" customWidth="1"/>
    <col min="13054" max="13054" width="16.5703125" style="11" bestFit="1" customWidth="1"/>
    <col min="13055" max="13301" width="9.140625" style="11"/>
    <col min="13302" max="13302" width="27.28515625" style="11" customWidth="1"/>
    <col min="13303" max="13303" width="21.28515625" style="11" customWidth="1"/>
    <col min="13304" max="13304" width="10.140625" style="11" customWidth="1"/>
    <col min="13305" max="13305" width="9" style="11" customWidth="1"/>
    <col min="13306" max="13306" width="16" style="11" customWidth="1"/>
    <col min="13307" max="13307" width="15.28515625" style="11" customWidth="1"/>
    <col min="13308" max="13308" width="11.28515625" style="11" customWidth="1"/>
    <col min="13309" max="13309" width="8" style="11" bestFit="1" customWidth="1"/>
    <col min="13310" max="13310" width="16.5703125" style="11" bestFit="1" customWidth="1"/>
    <col min="13311" max="13557" width="9.140625" style="11"/>
    <col min="13558" max="13558" width="27.28515625" style="11" customWidth="1"/>
    <col min="13559" max="13559" width="21.28515625" style="11" customWidth="1"/>
    <col min="13560" max="13560" width="10.140625" style="11" customWidth="1"/>
    <col min="13561" max="13561" width="9" style="11" customWidth="1"/>
    <col min="13562" max="13562" width="16" style="11" customWidth="1"/>
    <col min="13563" max="13563" width="15.28515625" style="11" customWidth="1"/>
    <col min="13564" max="13564" width="11.28515625" style="11" customWidth="1"/>
    <col min="13565" max="13565" width="8" style="11" bestFit="1" customWidth="1"/>
    <col min="13566" max="13566" width="16.5703125" style="11" bestFit="1" customWidth="1"/>
    <col min="13567" max="13813" width="9.140625" style="11"/>
    <col min="13814" max="13814" width="27.28515625" style="11" customWidth="1"/>
    <col min="13815" max="13815" width="21.28515625" style="11" customWidth="1"/>
    <col min="13816" max="13816" width="10.140625" style="11" customWidth="1"/>
    <col min="13817" max="13817" width="9" style="11" customWidth="1"/>
    <col min="13818" max="13818" width="16" style="11" customWidth="1"/>
    <col min="13819" max="13819" width="15.28515625" style="11" customWidth="1"/>
    <col min="13820" max="13820" width="11.28515625" style="11" customWidth="1"/>
    <col min="13821" max="13821" width="8" style="11" bestFit="1" customWidth="1"/>
    <col min="13822" max="13822" width="16.5703125" style="11" bestFit="1" customWidth="1"/>
    <col min="13823" max="14069" width="9.140625" style="11"/>
    <col min="14070" max="14070" width="27.28515625" style="11" customWidth="1"/>
    <col min="14071" max="14071" width="21.28515625" style="11" customWidth="1"/>
    <col min="14072" max="14072" width="10.140625" style="11" customWidth="1"/>
    <col min="14073" max="14073" width="9" style="11" customWidth="1"/>
    <col min="14074" max="14074" width="16" style="11" customWidth="1"/>
    <col min="14075" max="14075" width="15.28515625" style="11" customWidth="1"/>
    <col min="14076" max="14076" width="11.28515625" style="11" customWidth="1"/>
    <col min="14077" max="14077" width="8" style="11" bestFit="1" customWidth="1"/>
    <col min="14078" max="14078" width="16.5703125" style="11" bestFit="1" customWidth="1"/>
    <col min="14079" max="14325" width="9.140625" style="11"/>
    <col min="14326" max="14326" width="27.28515625" style="11" customWidth="1"/>
    <col min="14327" max="14327" width="21.28515625" style="11" customWidth="1"/>
    <col min="14328" max="14328" width="10.140625" style="11" customWidth="1"/>
    <col min="14329" max="14329" width="9" style="11" customWidth="1"/>
    <col min="14330" max="14330" width="16" style="11" customWidth="1"/>
    <col min="14331" max="14331" width="15.28515625" style="11" customWidth="1"/>
    <col min="14332" max="14332" width="11.28515625" style="11" customWidth="1"/>
    <col min="14333" max="14333" width="8" style="11" bestFit="1" customWidth="1"/>
    <col min="14334" max="14334" width="16.5703125" style="11" bestFit="1" customWidth="1"/>
    <col min="14335" max="14581" width="9.140625" style="11"/>
    <col min="14582" max="14582" width="27.28515625" style="11" customWidth="1"/>
    <col min="14583" max="14583" width="21.28515625" style="11" customWidth="1"/>
    <col min="14584" max="14584" width="10.140625" style="11" customWidth="1"/>
    <col min="14585" max="14585" width="9" style="11" customWidth="1"/>
    <col min="14586" max="14586" width="16" style="11" customWidth="1"/>
    <col min="14587" max="14587" width="15.28515625" style="11" customWidth="1"/>
    <col min="14588" max="14588" width="11.28515625" style="11" customWidth="1"/>
    <col min="14589" max="14589" width="8" style="11" bestFit="1" customWidth="1"/>
    <col min="14590" max="14590" width="16.5703125" style="11" bestFit="1" customWidth="1"/>
    <col min="14591" max="14837" width="9.140625" style="11"/>
    <col min="14838" max="14838" width="27.28515625" style="11" customWidth="1"/>
    <col min="14839" max="14839" width="21.28515625" style="11" customWidth="1"/>
    <col min="14840" max="14840" width="10.140625" style="11" customWidth="1"/>
    <col min="14841" max="14841" width="9" style="11" customWidth="1"/>
    <col min="14842" max="14842" width="16" style="11" customWidth="1"/>
    <col min="14843" max="14843" width="15.28515625" style="11" customWidth="1"/>
    <col min="14844" max="14844" width="11.28515625" style="11" customWidth="1"/>
    <col min="14845" max="14845" width="8" style="11" bestFit="1" customWidth="1"/>
    <col min="14846" max="14846" width="16.5703125" style="11" bestFit="1" customWidth="1"/>
    <col min="14847" max="15093" width="9.140625" style="11"/>
    <col min="15094" max="15094" width="27.28515625" style="11" customWidth="1"/>
    <col min="15095" max="15095" width="21.28515625" style="11" customWidth="1"/>
    <col min="15096" max="15096" width="10.140625" style="11" customWidth="1"/>
    <col min="15097" max="15097" width="9" style="11" customWidth="1"/>
    <col min="15098" max="15098" width="16" style="11" customWidth="1"/>
    <col min="15099" max="15099" width="15.28515625" style="11" customWidth="1"/>
    <col min="15100" max="15100" width="11.28515625" style="11" customWidth="1"/>
    <col min="15101" max="15101" width="8" style="11" bestFit="1" customWidth="1"/>
    <col min="15102" max="15102" width="16.5703125" style="11" bestFit="1" customWidth="1"/>
    <col min="15103" max="15349" width="9.140625" style="11"/>
    <col min="15350" max="15350" width="27.28515625" style="11" customWidth="1"/>
    <col min="15351" max="15351" width="21.28515625" style="11" customWidth="1"/>
    <col min="15352" max="15352" width="10.140625" style="11" customWidth="1"/>
    <col min="15353" max="15353" width="9" style="11" customWidth="1"/>
    <col min="15354" max="15354" width="16" style="11" customWidth="1"/>
    <col min="15355" max="15355" width="15.28515625" style="11" customWidth="1"/>
    <col min="15356" max="15356" width="11.28515625" style="11" customWidth="1"/>
    <col min="15357" max="15357" width="8" style="11" bestFit="1" customWidth="1"/>
    <col min="15358" max="15358" width="16.5703125" style="11" bestFit="1" customWidth="1"/>
    <col min="15359" max="15605" width="9.140625" style="11"/>
    <col min="15606" max="15606" width="27.28515625" style="11" customWidth="1"/>
    <col min="15607" max="15607" width="21.28515625" style="11" customWidth="1"/>
    <col min="15608" max="15608" width="10.140625" style="11" customWidth="1"/>
    <col min="15609" max="15609" width="9" style="11" customWidth="1"/>
    <col min="15610" max="15610" width="16" style="11" customWidth="1"/>
    <col min="15611" max="15611" width="15.28515625" style="11" customWidth="1"/>
    <col min="15612" max="15612" width="11.28515625" style="11" customWidth="1"/>
    <col min="15613" max="15613" width="8" style="11" bestFit="1" customWidth="1"/>
    <col min="15614" max="15614" width="16.5703125" style="11" bestFit="1" customWidth="1"/>
    <col min="15615" max="15861" width="9.140625" style="11"/>
    <col min="15862" max="15862" width="27.28515625" style="11" customWidth="1"/>
    <col min="15863" max="15863" width="21.28515625" style="11" customWidth="1"/>
    <col min="15864" max="15864" width="10.140625" style="11" customWidth="1"/>
    <col min="15865" max="15865" width="9" style="11" customWidth="1"/>
    <col min="15866" max="15866" width="16" style="11" customWidth="1"/>
    <col min="15867" max="15867" width="15.28515625" style="11" customWidth="1"/>
    <col min="15868" max="15868" width="11.28515625" style="11" customWidth="1"/>
    <col min="15869" max="15869" width="8" style="11" bestFit="1" customWidth="1"/>
    <col min="15870" max="15870" width="16.5703125" style="11" bestFit="1" customWidth="1"/>
    <col min="15871" max="16117" width="9.140625" style="11"/>
    <col min="16118" max="16118" width="27.28515625" style="11" customWidth="1"/>
    <col min="16119" max="16119" width="21.28515625" style="11" customWidth="1"/>
    <col min="16120" max="16120" width="10.140625" style="11" customWidth="1"/>
    <col min="16121" max="16121" width="9" style="11" customWidth="1"/>
    <col min="16122" max="16122" width="16" style="11" customWidth="1"/>
    <col min="16123" max="16123" width="15.28515625" style="11" customWidth="1"/>
    <col min="16124" max="16124" width="11.28515625" style="11" customWidth="1"/>
    <col min="16125" max="16125" width="8" style="11" bestFit="1" customWidth="1"/>
    <col min="16126" max="16126" width="16.5703125" style="11" bestFit="1" customWidth="1"/>
    <col min="16127" max="16384" width="9.140625" style="11"/>
  </cols>
  <sheetData>
    <row r="1" spans="1:8" ht="15" customHeight="1">
      <c r="A1" s="31" t="s">
        <v>204</v>
      </c>
      <c r="B1" s="31"/>
    </row>
    <row r="2" spans="1:8" ht="15" customHeight="1">
      <c r="A2" s="31" t="s">
        <v>205</v>
      </c>
      <c r="B2" s="31"/>
    </row>
    <row r="3" spans="1:8" ht="15" customHeight="1">
      <c r="A3" s="31"/>
      <c r="B3" s="31"/>
    </row>
    <row r="4" spans="1:8" ht="15" customHeight="1">
      <c r="A4" s="102"/>
      <c r="B4" s="103"/>
      <c r="C4" s="27"/>
      <c r="D4" s="27"/>
      <c r="E4" s="27"/>
      <c r="F4" s="27"/>
    </row>
    <row r="5" spans="1:8" ht="15" customHeight="1">
      <c r="A5" s="27"/>
      <c r="B5" s="27"/>
      <c r="C5" s="27"/>
      <c r="D5" s="27" t="s">
        <v>206</v>
      </c>
      <c r="E5" s="27" t="s">
        <v>206</v>
      </c>
      <c r="F5" s="27"/>
    </row>
    <row r="6" spans="1:8" ht="15" customHeight="1">
      <c r="B6" s="46" t="s">
        <v>207</v>
      </c>
      <c r="C6" s="26" t="s">
        <v>208</v>
      </c>
      <c r="D6" s="26" t="s">
        <v>209</v>
      </c>
      <c r="E6" s="26" t="s">
        <v>210</v>
      </c>
      <c r="F6" s="26" t="s">
        <v>211</v>
      </c>
    </row>
    <row r="7" spans="1:8" ht="15" customHeight="1">
      <c r="A7" s="47" t="s">
        <v>102</v>
      </c>
      <c r="B7" s="28">
        <v>15.797550538586394</v>
      </c>
      <c r="C7" s="28">
        <v>2.877379371403276</v>
      </c>
      <c r="D7" s="28">
        <v>16.983916187103436</v>
      </c>
      <c r="E7" s="28">
        <v>1.6388765923958486</v>
      </c>
      <c r="F7" s="28">
        <v>62.702277310511043</v>
      </c>
    </row>
    <row r="8" spans="1:8" ht="15" customHeight="1">
      <c r="A8" s="104" t="s">
        <v>212</v>
      </c>
      <c r="B8" s="105">
        <v>3.77</v>
      </c>
      <c r="C8" s="105">
        <v>1.3</v>
      </c>
      <c r="D8" s="105">
        <v>12.51</v>
      </c>
      <c r="E8" s="105">
        <v>1.46</v>
      </c>
      <c r="F8" s="105">
        <v>80.67</v>
      </c>
    </row>
    <row r="9" spans="1:8" ht="15" customHeight="1">
      <c r="A9" s="104" t="s">
        <v>213</v>
      </c>
      <c r="B9" s="105">
        <v>19.64</v>
      </c>
      <c r="C9" s="105">
        <v>3.71</v>
      </c>
      <c r="D9" s="105">
        <v>19.989999999999998</v>
      </c>
      <c r="E9" s="105">
        <v>1.68</v>
      </c>
      <c r="F9" s="105">
        <v>54.46</v>
      </c>
    </row>
    <row r="10" spans="1:8" ht="15" customHeight="1">
      <c r="A10" s="106" t="s">
        <v>214</v>
      </c>
      <c r="B10" s="105">
        <v>31.91</v>
      </c>
      <c r="C10" s="105">
        <v>4.55</v>
      </c>
      <c r="D10" s="105">
        <v>20.8</v>
      </c>
      <c r="E10" s="105">
        <v>1.87</v>
      </c>
      <c r="F10" s="105">
        <v>40.47</v>
      </c>
    </row>
    <row r="11" spans="1:8" ht="15" customHeight="1">
      <c r="A11" s="47" t="s">
        <v>215</v>
      </c>
      <c r="B11" s="28">
        <v>25.157507875393769</v>
      </c>
      <c r="C11" s="28">
        <v>4.1022051102555128</v>
      </c>
      <c r="D11" s="28">
        <v>20.44277213860693</v>
      </c>
      <c r="E11" s="28">
        <v>1.7728386419320965</v>
      </c>
      <c r="F11" s="28">
        <v>48.524676233811689</v>
      </c>
    </row>
    <row r="12" spans="1:8" ht="15" customHeight="1">
      <c r="B12" s="105"/>
      <c r="C12" s="105"/>
      <c r="D12" s="105"/>
      <c r="E12" s="105"/>
      <c r="F12" s="105"/>
    </row>
    <row r="13" spans="1:8" ht="15" customHeight="1">
      <c r="B13" s="105"/>
      <c r="C13" s="105"/>
      <c r="D13" s="105"/>
      <c r="E13" s="105"/>
      <c r="F13" s="105"/>
    </row>
    <row r="14" spans="1:8" ht="15" customHeight="1">
      <c r="A14" s="79" t="s">
        <v>216</v>
      </c>
      <c r="B14" s="26"/>
      <c r="C14" s="26"/>
      <c r="D14" s="30"/>
      <c r="E14" s="30"/>
      <c r="F14" s="26"/>
      <c r="G14" s="22"/>
      <c r="H14" s="22"/>
    </row>
    <row r="15" spans="1:8" ht="15" customHeight="1">
      <c r="A15" s="27"/>
      <c r="B15" s="27"/>
      <c r="C15" s="27"/>
      <c r="D15" s="27" t="s">
        <v>206</v>
      </c>
      <c r="E15" s="27" t="s">
        <v>206</v>
      </c>
      <c r="F15" s="27"/>
    </row>
    <row r="16" spans="1:8" ht="15" customHeight="1">
      <c r="B16" s="46" t="s">
        <v>207</v>
      </c>
      <c r="C16" s="26" t="s">
        <v>208</v>
      </c>
      <c r="D16" s="26" t="s">
        <v>209</v>
      </c>
      <c r="E16" s="26" t="s">
        <v>210</v>
      </c>
      <c r="F16" s="26" t="s">
        <v>211</v>
      </c>
    </row>
    <row r="17" spans="1:6" ht="15" customHeight="1">
      <c r="A17" s="47" t="s">
        <v>71</v>
      </c>
      <c r="B17" s="26">
        <v>16059</v>
      </c>
      <c r="C17" s="26">
        <v>2925</v>
      </c>
      <c r="D17" s="26">
        <v>17265</v>
      </c>
      <c r="E17" s="26">
        <v>1666</v>
      </c>
      <c r="F17" s="26">
        <v>63740</v>
      </c>
    </row>
    <row r="18" spans="1:6" ht="15" customHeight="1">
      <c r="A18" s="104" t="s">
        <v>217</v>
      </c>
      <c r="B18" s="27">
        <v>1684</v>
      </c>
      <c r="C18" s="27">
        <v>581</v>
      </c>
      <c r="D18" s="27">
        <v>5584</v>
      </c>
      <c r="E18" s="27">
        <v>653</v>
      </c>
      <c r="F18" s="27">
        <v>36013</v>
      </c>
    </row>
    <row r="19" spans="1:6" ht="15" customHeight="1">
      <c r="A19" s="104" t="s">
        <v>213</v>
      </c>
      <c r="B19" s="27">
        <v>6311</v>
      </c>
      <c r="C19" s="27">
        <v>1193</v>
      </c>
      <c r="D19" s="27">
        <v>6423</v>
      </c>
      <c r="E19" s="27">
        <v>541</v>
      </c>
      <c r="F19" s="27">
        <v>17499</v>
      </c>
    </row>
    <row r="20" spans="1:6" ht="15" customHeight="1">
      <c r="A20" s="106" t="s">
        <v>214</v>
      </c>
      <c r="B20" s="27">
        <v>8064</v>
      </c>
      <c r="C20" s="27">
        <v>1151</v>
      </c>
      <c r="D20" s="27">
        <v>5258</v>
      </c>
      <c r="E20" s="27">
        <v>472</v>
      </c>
      <c r="F20" s="27">
        <v>10228</v>
      </c>
    </row>
    <row r="21" spans="1:6" ht="15" customHeight="1">
      <c r="A21" s="47" t="s">
        <v>215</v>
      </c>
      <c r="B21" s="27">
        <v>14375</v>
      </c>
      <c r="C21" s="27">
        <v>2344</v>
      </c>
      <c r="D21" s="27">
        <v>11681</v>
      </c>
      <c r="E21" s="27">
        <v>1013</v>
      </c>
      <c r="F21" s="27">
        <v>27727</v>
      </c>
    </row>
    <row r="22" spans="1:6" ht="15" customHeight="1">
      <c r="B22" s="107"/>
      <c r="C22" s="107"/>
      <c r="D22" s="107"/>
      <c r="E22" s="107"/>
      <c r="F22" s="27"/>
    </row>
    <row r="23" spans="1:6" ht="15" customHeight="1">
      <c r="B23" s="26"/>
      <c r="C23" s="30"/>
      <c r="D23" s="30"/>
      <c r="E23" s="30"/>
      <c r="F23" s="26"/>
    </row>
    <row r="24" spans="1:6" ht="15" customHeight="1">
      <c r="C24" s="19"/>
      <c r="D24" s="19"/>
      <c r="E24" s="19"/>
    </row>
    <row r="25" spans="1:6" ht="15" customHeight="1">
      <c r="C25" s="19"/>
      <c r="D25" s="19"/>
      <c r="E25" s="19"/>
    </row>
    <row r="26" spans="1:6" ht="15" customHeight="1">
      <c r="C26" s="19"/>
      <c r="D26" s="19"/>
      <c r="E26" s="19"/>
    </row>
    <row r="27" spans="1:6" ht="15" customHeight="1">
      <c r="C27" s="19"/>
      <c r="D27" s="19"/>
      <c r="E27" s="19"/>
    </row>
    <row r="28" spans="1:6" ht="15" customHeight="1">
      <c r="C28" s="19"/>
      <c r="D28" s="19"/>
      <c r="E28" s="19"/>
    </row>
  </sheetData>
  <pageMargins left="0" right="0" top="0" bottom="0" header="0" footer="0"/>
  <pageSetup scale="8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2"/>
  <sheetViews>
    <sheetView showGridLines="0" zoomScaleNormal="100" workbookViewId="0"/>
  </sheetViews>
  <sheetFormatPr defaultRowHeight="15" customHeight="1"/>
  <cols>
    <col min="1" max="1" width="7.28515625" style="47" customWidth="1"/>
    <col min="2" max="2" width="4.28515625" style="47" bestFit="1" customWidth="1"/>
    <col min="3" max="245" width="9.140625" style="11"/>
    <col min="246" max="246" width="27.28515625" style="11" customWidth="1"/>
    <col min="247" max="247" width="7.28515625" style="11" customWidth="1"/>
    <col min="248" max="248" width="4.28515625" style="11" bestFit="1" customWidth="1"/>
    <col min="249" max="253" width="9.140625" style="11"/>
    <col min="254" max="256" width="6.42578125" style="11" customWidth="1"/>
    <col min="257" max="501" width="9.140625" style="11"/>
    <col min="502" max="502" width="27.28515625" style="11" customWidth="1"/>
    <col min="503" max="503" width="7.28515625" style="11" customWidth="1"/>
    <col min="504" max="504" width="4.28515625" style="11" bestFit="1" customWidth="1"/>
    <col min="505" max="509" width="9.140625" style="11"/>
    <col min="510" max="512" width="6.42578125" style="11" customWidth="1"/>
    <col min="513" max="757" width="9.140625" style="11"/>
    <col min="758" max="758" width="27.28515625" style="11" customWidth="1"/>
    <col min="759" max="759" width="7.28515625" style="11" customWidth="1"/>
    <col min="760" max="760" width="4.28515625" style="11" bestFit="1" customWidth="1"/>
    <col min="761" max="765" width="9.140625" style="11"/>
    <col min="766" max="768" width="6.42578125" style="11" customWidth="1"/>
    <col min="769" max="1013" width="9.140625" style="11"/>
    <col min="1014" max="1014" width="27.28515625" style="11" customWidth="1"/>
    <col min="1015" max="1015" width="7.28515625" style="11" customWidth="1"/>
    <col min="1016" max="1016" width="4.28515625" style="11" bestFit="1" customWidth="1"/>
    <col min="1017" max="1021" width="9.140625" style="11"/>
    <col min="1022" max="1024" width="6.42578125" style="11" customWidth="1"/>
    <col min="1025" max="1269" width="9.140625" style="11"/>
    <col min="1270" max="1270" width="27.28515625" style="11" customWidth="1"/>
    <col min="1271" max="1271" width="7.28515625" style="11" customWidth="1"/>
    <col min="1272" max="1272" width="4.28515625" style="11" bestFit="1" customWidth="1"/>
    <col min="1273" max="1277" width="9.140625" style="11"/>
    <col min="1278" max="1280" width="6.42578125" style="11" customWidth="1"/>
    <col min="1281" max="1525" width="9.140625" style="11"/>
    <col min="1526" max="1526" width="27.28515625" style="11" customWidth="1"/>
    <col min="1527" max="1527" width="7.28515625" style="11" customWidth="1"/>
    <col min="1528" max="1528" width="4.28515625" style="11" bestFit="1" customWidth="1"/>
    <col min="1529" max="1533" width="9.140625" style="11"/>
    <col min="1534" max="1536" width="6.42578125" style="11" customWidth="1"/>
    <col min="1537" max="1781" width="9.140625" style="11"/>
    <col min="1782" max="1782" width="27.28515625" style="11" customWidth="1"/>
    <col min="1783" max="1783" width="7.28515625" style="11" customWidth="1"/>
    <col min="1784" max="1784" width="4.28515625" style="11" bestFit="1" customWidth="1"/>
    <col min="1785" max="1789" width="9.140625" style="11"/>
    <col min="1790" max="1792" width="6.42578125" style="11" customWidth="1"/>
    <col min="1793" max="2037" width="9.140625" style="11"/>
    <col min="2038" max="2038" width="27.28515625" style="11" customWidth="1"/>
    <col min="2039" max="2039" width="7.28515625" style="11" customWidth="1"/>
    <col min="2040" max="2040" width="4.28515625" style="11" bestFit="1" customWidth="1"/>
    <col min="2041" max="2045" width="9.140625" style="11"/>
    <col min="2046" max="2048" width="6.42578125" style="11" customWidth="1"/>
    <col min="2049" max="2293" width="9.140625" style="11"/>
    <col min="2294" max="2294" width="27.28515625" style="11" customWidth="1"/>
    <col min="2295" max="2295" width="7.28515625" style="11" customWidth="1"/>
    <col min="2296" max="2296" width="4.28515625" style="11" bestFit="1" customWidth="1"/>
    <col min="2297" max="2301" width="9.140625" style="11"/>
    <col min="2302" max="2304" width="6.42578125" style="11" customWidth="1"/>
    <col min="2305" max="2549" width="9.140625" style="11"/>
    <col min="2550" max="2550" width="27.28515625" style="11" customWidth="1"/>
    <col min="2551" max="2551" width="7.28515625" style="11" customWidth="1"/>
    <col min="2552" max="2552" width="4.28515625" style="11" bestFit="1" customWidth="1"/>
    <col min="2553" max="2557" width="9.140625" style="11"/>
    <col min="2558" max="2560" width="6.42578125" style="11" customWidth="1"/>
    <col min="2561" max="2805" width="9.140625" style="11"/>
    <col min="2806" max="2806" width="27.28515625" style="11" customWidth="1"/>
    <col min="2807" max="2807" width="7.28515625" style="11" customWidth="1"/>
    <col min="2808" max="2808" width="4.28515625" style="11" bestFit="1" customWidth="1"/>
    <col min="2809" max="2813" width="9.140625" style="11"/>
    <col min="2814" max="2816" width="6.42578125" style="11" customWidth="1"/>
    <col min="2817" max="3061" width="9.140625" style="11"/>
    <col min="3062" max="3062" width="27.28515625" style="11" customWidth="1"/>
    <col min="3063" max="3063" width="7.28515625" style="11" customWidth="1"/>
    <col min="3064" max="3064" width="4.28515625" style="11" bestFit="1" customWidth="1"/>
    <col min="3065" max="3069" width="9.140625" style="11"/>
    <col min="3070" max="3072" width="6.42578125" style="11" customWidth="1"/>
    <col min="3073" max="3317" width="9.140625" style="11"/>
    <col min="3318" max="3318" width="27.28515625" style="11" customWidth="1"/>
    <col min="3319" max="3319" width="7.28515625" style="11" customWidth="1"/>
    <col min="3320" max="3320" width="4.28515625" style="11" bestFit="1" customWidth="1"/>
    <col min="3321" max="3325" width="9.140625" style="11"/>
    <col min="3326" max="3328" width="6.42578125" style="11" customWidth="1"/>
    <col min="3329" max="3573" width="9.140625" style="11"/>
    <col min="3574" max="3574" width="27.28515625" style="11" customWidth="1"/>
    <col min="3575" max="3575" width="7.28515625" style="11" customWidth="1"/>
    <col min="3576" max="3576" width="4.28515625" style="11" bestFit="1" customWidth="1"/>
    <col min="3577" max="3581" width="9.140625" style="11"/>
    <col min="3582" max="3584" width="6.42578125" style="11" customWidth="1"/>
    <col min="3585" max="3829" width="9.140625" style="11"/>
    <col min="3830" max="3830" width="27.28515625" style="11" customWidth="1"/>
    <col min="3831" max="3831" width="7.28515625" style="11" customWidth="1"/>
    <col min="3832" max="3832" width="4.28515625" style="11" bestFit="1" customWidth="1"/>
    <col min="3833" max="3837" width="9.140625" style="11"/>
    <col min="3838" max="3840" width="6.42578125" style="11" customWidth="1"/>
    <col min="3841" max="4085" width="9.140625" style="11"/>
    <col min="4086" max="4086" width="27.28515625" style="11" customWidth="1"/>
    <col min="4087" max="4087" width="7.28515625" style="11" customWidth="1"/>
    <col min="4088" max="4088" width="4.28515625" style="11" bestFit="1" customWidth="1"/>
    <col min="4089" max="4093" width="9.140625" style="11"/>
    <col min="4094" max="4096" width="6.42578125" style="11" customWidth="1"/>
    <col min="4097" max="4341" width="9.140625" style="11"/>
    <col min="4342" max="4342" width="27.28515625" style="11" customWidth="1"/>
    <col min="4343" max="4343" width="7.28515625" style="11" customWidth="1"/>
    <col min="4344" max="4344" width="4.28515625" style="11" bestFit="1" customWidth="1"/>
    <col min="4345" max="4349" width="9.140625" style="11"/>
    <col min="4350" max="4352" width="6.42578125" style="11" customWidth="1"/>
    <col min="4353" max="4597" width="9.140625" style="11"/>
    <col min="4598" max="4598" width="27.28515625" style="11" customWidth="1"/>
    <col min="4599" max="4599" width="7.28515625" style="11" customWidth="1"/>
    <col min="4600" max="4600" width="4.28515625" style="11" bestFit="1" customWidth="1"/>
    <col min="4601" max="4605" width="9.140625" style="11"/>
    <col min="4606" max="4608" width="6.42578125" style="11" customWidth="1"/>
    <col min="4609" max="4853" width="9.140625" style="11"/>
    <col min="4854" max="4854" width="27.28515625" style="11" customWidth="1"/>
    <col min="4855" max="4855" width="7.28515625" style="11" customWidth="1"/>
    <col min="4856" max="4856" width="4.28515625" style="11" bestFit="1" customWidth="1"/>
    <col min="4857" max="4861" width="9.140625" style="11"/>
    <col min="4862" max="4864" width="6.42578125" style="11" customWidth="1"/>
    <col min="4865" max="5109" width="9.140625" style="11"/>
    <col min="5110" max="5110" width="27.28515625" style="11" customWidth="1"/>
    <col min="5111" max="5111" width="7.28515625" style="11" customWidth="1"/>
    <col min="5112" max="5112" width="4.28515625" style="11" bestFit="1" customWidth="1"/>
    <col min="5113" max="5117" width="9.140625" style="11"/>
    <col min="5118" max="5120" width="6.42578125" style="11" customWidth="1"/>
    <col min="5121" max="5365" width="9.140625" style="11"/>
    <col min="5366" max="5366" width="27.28515625" style="11" customWidth="1"/>
    <col min="5367" max="5367" width="7.28515625" style="11" customWidth="1"/>
    <col min="5368" max="5368" width="4.28515625" style="11" bestFit="1" customWidth="1"/>
    <col min="5369" max="5373" width="9.140625" style="11"/>
    <col min="5374" max="5376" width="6.42578125" style="11" customWidth="1"/>
    <col min="5377" max="5621" width="9.140625" style="11"/>
    <col min="5622" max="5622" width="27.28515625" style="11" customWidth="1"/>
    <col min="5623" max="5623" width="7.28515625" style="11" customWidth="1"/>
    <col min="5624" max="5624" width="4.28515625" style="11" bestFit="1" customWidth="1"/>
    <col min="5625" max="5629" width="9.140625" style="11"/>
    <col min="5630" max="5632" width="6.42578125" style="11" customWidth="1"/>
    <col min="5633" max="5877" width="9.140625" style="11"/>
    <col min="5878" max="5878" width="27.28515625" style="11" customWidth="1"/>
    <col min="5879" max="5879" width="7.28515625" style="11" customWidth="1"/>
    <col min="5880" max="5880" width="4.28515625" style="11" bestFit="1" customWidth="1"/>
    <col min="5881" max="5885" width="9.140625" style="11"/>
    <col min="5886" max="5888" width="6.42578125" style="11" customWidth="1"/>
    <col min="5889" max="6133" width="9.140625" style="11"/>
    <col min="6134" max="6134" width="27.28515625" style="11" customWidth="1"/>
    <col min="6135" max="6135" width="7.28515625" style="11" customWidth="1"/>
    <col min="6136" max="6136" width="4.28515625" style="11" bestFit="1" customWidth="1"/>
    <col min="6137" max="6141" width="9.140625" style="11"/>
    <col min="6142" max="6144" width="6.42578125" style="11" customWidth="1"/>
    <col min="6145" max="6389" width="9.140625" style="11"/>
    <col min="6390" max="6390" width="27.28515625" style="11" customWidth="1"/>
    <col min="6391" max="6391" width="7.28515625" style="11" customWidth="1"/>
    <col min="6392" max="6392" width="4.28515625" style="11" bestFit="1" customWidth="1"/>
    <col min="6393" max="6397" width="9.140625" style="11"/>
    <col min="6398" max="6400" width="6.42578125" style="11" customWidth="1"/>
    <col min="6401" max="6645" width="9.140625" style="11"/>
    <col min="6646" max="6646" width="27.28515625" style="11" customWidth="1"/>
    <col min="6647" max="6647" width="7.28515625" style="11" customWidth="1"/>
    <col min="6648" max="6648" width="4.28515625" style="11" bestFit="1" customWidth="1"/>
    <col min="6649" max="6653" width="9.140625" style="11"/>
    <col min="6654" max="6656" width="6.42578125" style="11" customWidth="1"/>
    <col min="6657" max="6901" width="9.140625" style="11"/>
    <col min="6902" max="6902" width="27.28515625" style="11" customWidth="1"/>
    <col min="6903" max="6903" width="7.28515625" style="11" customWidth="1"/>
    <col min="6904" max="6904" width="4.28515625" style="11" bestFit="1" customWidth="1"/>
    <col min="6905" max="6909" width="9.140625" style="11"/>
    <col min="6910" max="6912" width="6.42578125" style="11" customWidth="1"/>
    <col min="6913" max="7157" width="9.140625" style="11"/>
    <col min="7158" max="7158" width="27.28515625" style="11" customWidth="1"/>
    <col min="7159" max="7159" width="7.28515625" style="11" customWidth="1"/>
    <col min="7160" max="7160" width="4.28515625" style="11" bestFit="1" customWidth="1"/>
    <col min="7161" max="7165" width="9.140625" style="11"/>
    <col min="7166" max="7168" width="6.42578125" style="11" customWidth="1"/>
    <col min="7169" max="7413" width="9.140625" style="11"/>
    <col min="7414" max="7414" width="27.28515625" style="11" customWidth="1"/>
    <col min="7415" max="7415" width="7.28515625" style="11" customWidth="1"/>
    <col min="7416" max="7416" width="4.28515625" style="11" bestFit="1" customWidth="1"/>
    <col min="7417" max="7421" width="9.140625" style="11"/>
    <col min="7422" max="7424" width="6.42578125" style="11" customWidth="1"/>
    <col min="7425" max="7669" width="9.140625" style="11"/>
    <col min="7670" max="7670" width="27.28515625" style="11" customWidth="1"/>
    <col min="7671" max="7671" width="7.28515625" style="11" customWidth="1"/>
    <col min="7672" max="7672" width="4.28515625" style="11" bestFit="1" customWidth="1"/>
    <col min="7673" max="7677" width="9.140625" style="11"/>
    <col min="7678" max="7680" width="6.42578125" style="11" customWidth="1"/>
    <col min="7681" max="7925" width="9.140625" style="11"/>
    <col min="7926" max="7926" width="27.28515625" style="11" customWidth="1"/>
    <col min="7927" max="7927" width="7.28515625" style="11" customWidth="1"/>
    <col min="7928" max="7928" width="4.28515625" style="11" bestFit="1" customWidth="1"/>
    <col min="7929" max="7933" width="9.140625" style="11"/>
    <col min="7934" max="7936" width="6.42578125" style="11" customWidth="1"/>
    <col min="7937" max="8181" width="9.140625" style="11"/>
    <col min="8182" max="8182" width="27.28515625" style="11" customWidth="1"/>
    <col min="8183" max="8183" width="7.28515625" style="11" customWidth="1"/>
    <col min="8184" max="8184" width="4.28515625" style="11" bestFit="1" customWidth="1"/>
    <col min="8185" max="8189" width="9.140625" style="11"/>
    <col min="8190" max="8192" width="6.42578125" style="11" customWidth="1"/>
    <col min="8193" max="8437" width="9.140625" style="11"/>
    <col min="8438" max="8438" width="27.28515625" style="11" customWidth="1"/>
    <col min="8439" max="8439" width="7.28515625" style="11" customWidth="1"/>
    <col min="8440" max="8440" width="4.28515625" style="11" bestFit="1" customWidth="1"/>
    <col min="8441" max="8445" width="9.140625" style="11"/>
    <col min="8446" max="8448" width="6.42578125" style="11" customWidth="1"/>
    <col min="8449" max="8693" width="9.140625" style="11"/>
    <col min="8694" max="8694" width="27.28515625" style="11" customWidth="1"/>
    <col min="8695" max="8695" width="7.28515625" style="11" customWidth="1"/>
    <col min="8696" max="8696" width="4.28515625" style="11" bestFit="1" customWidth="1"/>
    <col min="8697" max="8701" width="9.140625" style="11"/>
    <col min="8702" max="8704" width="6.42578125" style="11" customWidth="1"/>
    <col min="8705" max="8949" width="9.140625" style="11"/>
    <col min="8950" max="8950" width="27.28515625" style="11" customWidth="1"/>
    <col min="8951" max="8951" width="7.28515625" style="11" customWidth="1"/>
    <col min="8952" max="8952" width="4.28515625" style="11" bestFit="1" customWidth="1"/>
    <col min="8953" max="8957" width="9.140625" style="11"/>
    <col min="8958" max="8960" width="6.42578125" style="11" customWidth="1"/>
    <col min="8961" max="9205" width="9.140625" style="11"/>
    <col min="9206" max="9206" width="27.28515625" style="11" customWidth="1"/>
    <col min="9207" max="9207" width="7.28515625" style="11" customWidth="1"/>
    <col min="9208" max="9208" width="4.28515625" style="11" bestFit="1" customWidth="1"/>
    <col min="9209" max="9213" width="9.140625" style="11"/>
    <col min="9214" max="9216" width="6.42578125" style="11" customWidth="1"/>
    <col min="9217" max="9461" width="9.140625" style="11"/>
    <col min="9462" max="9462" width="27.28515625" style="11" customWidth="1"/>
    <col min="9463" max="9463" width="7.28515625" style="11" customWidth="1"/>
    <col min="9464" max="9464" width="4.28515625" style="11" bestFit="1" customWidth="1"/>
    <col min="9465" max="9469" width="9.140625" style="11"/>
    <col min="9470" max="9472" width="6.42578125" style="11" customWidth="1"/>
    <col min="9473" max="9717" width="9.140625" style="11"/>
    <col min="9718" max="9718" width="27.28515625" style="11" customWidth="1"/>
    <col min="9719" max="9719" width="7.28515625" style="11" customWidth="1"/>
    <col min="9720" max="9720" width="4.28515625" style="11" bestFit="1" customWidth="1"/>
    <col min="9721" max="9725" width="9.140625" style="11"/>
    <col min="9726" max="9728" width="6.42578125" style="11" customWidth="1"/>
    <col min="9729" max="9973" width="9.140625" style="11"/>
    <col min="9974" max="9974" width="27.28515625" style="11" customWidth="1"/>
    <col min="9975" max="9975" width="7.28515625" style="11" customWidth="1"/>
    <col min="9976" max="9976" width="4.28515625" style="11" bestFit="1" customWidth="1"/>
    <col min="9977" max="9981" width="9.140625" style="11"/>
    <col min="9982" max="9984" width="6.42578125" style="11" customWidth="1"/>
    <col min="9985" max="10229" width="9.140625" style="11"/>
    <col min="10230" max="10230" width="27.28515625" style="11" customWidth="1"/>
    <col min="10231" max="10231" width="7.28515625" style="11" customWidth="1"/>
    <col min="10232" max="10232" width="4.28515625" style="11" bestFit="1" customWidth="1"/>
    <col min="10233" max="10237" width="9.140625" style="11"/>
    <col min="10238" max="10240" width="6.42578125" style="11" customWidth="1"/>
    <col min="10241" max="10485" width="9.140625" style="11"/>
    <col min="10486" max="10486" width="27.28515625" style="11" customWidth="1"/>
    <col min="10487" max="10487" width="7.28515625" style="11" customWidth="1"/>
    <col min="10488" max="10488" width="4.28515625" style="11" bestFit="1" customWidth="1"/>
    <col min="10489" max="10493" width="9.140625" style="11"/>
    <col min="10494" max="10496" width="6.42578125" style="11" customWidth="1"/>
    <col min="10497" max="10741" width="9.140625" style="11"/>
    <col min="10742" max="10742" width="27.28515625" style="11" customWidth="1"/>
    <col min="10743" max="10743" width="7.28515625" style="11" customWidth="1"/>
    <col min="10744" max="10744" width="4.28515625" style="11" bestFit="1" customWidth="1"/>
    <col min="10745" max="10749" width="9.140625" style="11"/>
    <col min="10750" max="10752" width="6.42578125" style="11" customWidth="1"/>
    <col min="10753" max="10997" width="9.140625" style="11"/>
    <col min="10998" max="10998" width="27.28515625" style="11" customWidth="1"/>
    <col min="10999" max="10999" width="7.28515625" style="11" customWidth="1"/>
    <col min="11000" max="11000" width="4.28515625" style="11" bestFit="1" customWidth="1"/>
    <col min="11001" max="11005" width="9.140625" style="11"/>
    <col min="11006" max="11008" width="6.42578125" style="11" customWidth="1"/>
    <col min="11009" max="11253" width="9.140625" style="11"/>
    <col min="11254" max="11254" width="27.28515625" style="11" customWidth="1"/>
    <col min="11255" max="11255" width="7.28515625" style="11" customWidth="1"/>
    <col min="11256" max="11256" width="4.28515625" style="11" bestFit="1" customWidth="1"/>
    <col min="11257" max="11261" width="9.140625" style="11"/>
    <col min="11262" max="11264" width="6.42578125" style="11" customWidth="1"/>
    <col min="11265" max="11509" width="9.140625" style="11"/>
    <col min="11510" max="11510" width="27.28515625" style="11" customWidth="1"/>
    <col min="11511" max="11511" width="7.28515625" style="11" customWidth="1"/>
    <col min="11512" max="11512" width="4.28515625" style="11" bestFit="1" customWidth="1"/>
    <col min="11513" max="11517" width="9.140625" style="11"/>
    <col min="11518" max="11520" width="6.42578125" style="11" customWidth="1"/>
    <col min="11521" max="11765" width="9.140625" style="11"/>
    <col min="11766" max="11766" width="27.28515625" style="11" customWidth="1"/>
    <col min="11767" max="11767" width="7.28515625" style="11" customWidth="1"/>
    <col min="11768" max="11768" width="4.28515625" style="11" bestFit="1" customWidth="1"/>
    <col min="11769" max="11773" width="9.140625" style="11"/>
    <col min="11774" max="11776" width="6.42578125" style="11" customWidth="1"/>
    <col min="11777" max="12021" width="9.140625" style="11"/>
    <col min="12022" max="12022" width="27.28515625" style="11" customWidth="1"/>
    <col min="12023" max="12023" width="7.28515625" style="11" customWidth="1"/>
    <col min="12024" max="12024" width="4.28515625" style="11" bestFit="1" customWidth="1"/>
    <col min="12025" max="12029" width="9.140625" style="11"/>
    <col min="12030" max="12032" width="6.42578125" style="11" customWidth="1"/>
    <col min="12033" max="12277" width="9.140625" style="11"/>
    <col min="12278" max="12278" width="27.28515625" style="11" customWidth="1"/>
    <col min="12279" max="12279" width="7.28515625" style="11" customWidth="1"/>
    <col min="12280" max="12280" width="4.28515625" style="11" bestFit="1" customWidth="1"/>
    <col min="12281" max="12285" width="9.140625" style="11"/>
    <col min="12286" max="12288" width="6.42578125" style="11" customWidth="1"/>
    <col min="12289" max="12533" width="9.140625" style="11"/>
    <col min="12534" max="12534" width="27.28515625" style="11" customWidth="1"/>
    <col min="12535" max="12535" width="7.28515625" style="11" customWidth="1"/>
    <col min="12536" max="12536" width="4.28515625" style="11" bestFit="1" customWidth="1"/>
    <col min="12537" max="12541" width="9.140625" style="11"/>
    <col min="12542" max="12544" width="6.42578125" style="11" customWidth="1"/>
    <col min="12545" max="12789" width="9.140625" style="11"/>
    <col min="12790" max="12790" width="27.28515625" style="11" customWidth="1"/>
    <col min="12791" max="12791" width="7.28515625" style="11" customWidth="1"/>
    <col min="12792" max="12792" width="4.28515625" style="11" bestFit="1" customWidth="1"/>
    <col min="12793" max="12797" width="9.140625" style="11"/>
    <col min="12798" max="12800" width="6.42578125" style="11" customWidth="1"/>
    <col min="12801" max="13045" width="9.140625" style="11"/>
    <col min="13046" max="13046" width="27.28515625" style="11" customWidth="1"/>
    <col min="13047" max="13047" width="7.28515625" style="11" customWidth="1"/>
    <col min="13048" max="13048" width="4.28515625" style="11" bestFit="1" customWidth="1"/>
    <col min="13049" max="13053" width="9.140625" style="11"/>
    <col min="13054" max="13056" width="6.42578125" style="11" customWidth="1"/>
    <col min="13057" max="13301" width="9.140625" style="11"/>
    <col min="13302" max="13302" width="27.28515625" style="11" customWidth="1"/>
    <col min="13303" max="13303" width="7.28515625" style="11" customWidth="1"/>
    <col min="13304" max="13304" width="4.28515625" style="11" bestFit="1" customWidth="1"/>
    <col min="13305" max="13309" width="9.140625" style="11"/>
    <col min="13310" max="13312" width="6.42578125" style="11" customWidth="1"/>
    <col min="13313" max="13557" width="9.140625" style="11"/>
    <col min="13558" max="13558" width="27.28515625" style="11" customWidth="1"/>
    <col min="13559" max="13559" width="7.28515625" style="11" customWidth="1"/>
    <col min="13560" max="13560" width="4.28515625" style="11" bestFit="1" customWidth="1"/>
    <col min="13561" max="13565" width="9.140625" style="11"/>
    <col min="13566" max="13568" width="6.42578125" style="11" customWidth="1"/>
    <col min="13569" max="13813" width="9.140625" style="11"/>
    <col min="13814" max="13814" width="27.28515625" style="11" customWidth="1"/>
    <col min="13815" max="13815" width="7.28515625" style="11" customWidth="1"/>
    <col min="13816" max="13816" width="4.28515625" style="11" bestFit="1" customWidth="1"/>
    <col min="13817" max="13821" width="9.140625" style="11"/>
    <col min="13822" max="13824" width="6.42578125" style="11" customWidth="1"/>
    <col min="13825" max="14069" width="9.140625" style="11"/>
    <col min="14070" max="14070" width="27.28515625" style="11" customWidth="1"/>
    <col min="14071" max="14071" width="7.28515625" style="11" customWidth="1"/>
    <col min="14072" max="14072" width="4.28515625" style="11" bestFit="1" customWidth="1"/>
    <col min="14073" max="14077" width="9.140625" style="11"/>
    <col min="14078" max="14080" width="6.42578125" style="11" customWidth="1"/>
    <col min="14081" max="14325" width="9.140625" style="11"/>
    <col min="14326" max="14326" width="27.28515625" style="11" customWidth="1"/>
    <col min="14327" max="14327" width="7.28515625" style="11" customWidth="1"/>
    <col min="14328" max="14328" width="4.28515625" style="11" bestFit="1" customWidth="1"/>
    <col min="14329" max="14333" width="9.140625" style="11"/>
    <col min="14334" max="14336" width="6.42578125" style="11" customWidth="1"/>
    <col min="14337" max="14581" width="9.140625" style="11"/>
    <col min="14582" max="14582" width="27.28515625" style="11" customWidth="1"/>
    <col min="14583" max="14583" width="7.28515625" style="11" customWidth="1"/>
    <col min="14584" max="14584" width="4.28515625" style="11" bestFit="1" customWidth="1"/>
    <col min="14585" max="14589" width="9.140625" style="11"/>
    <col min="14590" max="14592" width="6.42578125" style="11" customWidth="1"/>
    <col min="14593" max="14837" width="9.140625" style="11"/>
    <col min="14838" max="14838" width="27.28515625" style="11" customWidth="1"/>
    <col min="14839" max="14839" width="7.28515625" style="11" customWidth="1"/>
    <col min="14840" max="14840" width="4.28515625" style="11" bestFit="1" customWidth="1"/>
    <col min="14841" max="14845" width="9.140625" style="11"/>
    <col min="14846" max="14848" width="6.42578125" style="11" customWidth="1"/>
    <col min="14849" max="15093" width="9.140625" style="11"/>
    <col min="15094" max="15094" width="27.28515625" style="11" customWidth="1"/>
    <col min="15095" max="15095" width="7.28515625" style="11" customWidth="1"/>
    <col min="15096" max="15096" width="4.28515625" style="11" bestFit="1" customWidth="1"/>
    <col min="15097" max="15101" width="9.140625" style="11"/>
    <col min="15102" max="15104" width="6.42578125" style="11" customWidth="1"/>
    <col min="15105" max="15349" width="9.140625" style="11"/>
    <col min="15350" max="15350" width="27.28515625" style="11" customWidth="1"/>
    <col min="15351" max="15351" width="7.28515625" style="11" customWidth="1"/>
    <col min="15352" max="15352" width="4.28515625" style="11" bestFit="1" customWidth="1"/>
    <col min="15353" max="15357" width="9.140625" style="11"/>
    <col min="15358" max="15360" width="6.42578125" style="11" customWidth="1"/>
    <col min="15361" max="15605" width="9.140625" style="11"/>
    <col min="15606" max="15606" width="27.28515625" style="11" customWidth="1"/>
    <col min="15607" max="15607" width="7.28515625" style="11" customWidth="1"/>
    <col min="15608" max="15608" width="4.28515625" style="11" bestFit="1" customWidth="1"/>
    <col min="15609" max="15613" width="9.140625" style="11"/>
    <col min="15614" max="15616" width="6.42578125" style="11" customWidth="1"/>
    <col min="15617" max="15861" width="9.140625" style="11"/>
    <col min="15862" max="15862" width="27.28515625" style="11" customWidth="1"/>
    <col min="15863" max="15863" width="7.28515625" style="11" customWidth="1"/>
    <col min="15864" max="15864" width="4.28515625" style="11" bestFit="1" customWidth="1"/>
    <col min="15865" max="15869" width="9.140625" style="11"/>
    <col min="15870" max="15872" width="6.42578125" style="11" customWidth="1"/>
    <col min="15873" max="16117" width="9.140625" style="11"/>
    <col min="16118" max="16118" width="27.28515625" style="11" customWidth="1"/>
    <col min="16119" max="16119" width="7.28515625" style="11" customWidth="1"/>
    <col min="16120" max="16120" width="4.28515625" style="11" bestFit="1" customWidth="1"/>
    <col min="16121" max="16125" width="9.140625" style="11"/>
    <col min="16126" max="16128" width="6.42578125" style="11" customWidth="1"/>
    <col min="16129" max="16384" width="9.140625" style="11"/>
  </cols>
  <sheetData>
    <row r="1" spans="1:6" ht="15" customHeight="1">
      <c r="A1" s="47" t="s">
        <v>218</v>
      </c>
    </row>
    <row r="2" spans="1:6" ht="15" customHeight="1">
      <c r="A2" s="47" t="s">
        <v>219</v>
      </c>
    </row>
    <row r="5" spans="1:6" ht="15" customHeight="1">
      <c r="C5" s="26" t="s">
        <v>220</v>
      </c>
      <c r="D5" s="26" t="s">
        <v>221</v>
      </c>
      <c r="E5" s="26" t="s">
        <v>71</v>
      </c>
      <c r="F5" s="26" t="s">
        <v>222</v>
      </c>
    </row>
    <row r="6" spans="1:6" ht="15" customHeight="1">
      <c r="A6" s="47">
        <v>1995</v>
      </c>
      <c r="B6" s="97" t="s">
        <v>223</v>
      </c>
      <c r="C6" s="108">
        <v>9.7100000000000009</v>
      </c>
      <c r="D6" s="108">
        <v>9.24</v>
      </c>
      <c r="E6" s="108">
        <v>9.36</v>
      </c>
      <c r="F6" s="22">
        <v>0.97</v>
      </c>
    </row>
    <row r="7" spans="1:6" ht="15" customHeight="1">
      <c r="B7" s="97" t="s">
        <v>224</v>
      </c>
      <c r="C7" s="108">
        <v>9.5500000000000007</v>
      </c>
      <c r="D7" s="108">
        <v>9.33</v>
      </c>
      <c r="E7" s="108">
        <v>9.39</v>
      </c>
      <c r="F7" s="22">
        <v>1.07</v>
      </c>
    </row>
    <row r="8" spans="1:6" ht="15" customHeight="1">
      <c r="B8" s="97" t="s">
        <v>225</v>
      </c>
      <c r="C8" s="108">
        <v>9.3000000000000007</v>
      </c>
      <c r="D8" s="108">
        <v>9.1999999999999993</v>
      </c>
      <c r="E8" s="108">
        <v>9.23</v>
      </c>
      <c r="F8" s="22">
        <v>6.12</v>
      </c>
    </row>
    <row r="9" spans="1:6" ht="15" customHeight="1">
      <c r="B9" s="97" t="s">
        <v>226</v>
      </c>
      <c r="C9" s="108">
        <v>9.5299999999999994</v>
      </c>
      <c r="D9" s="108">
        <v>9.3000000000000007</v>
      </c>
      <c r="E9" s="108">
        <v>9.35</v>
      </c>
      <c r="F9" s="22">
        <v>20.149999999999999</v>
      </c>
    </row>
    <row r="10" spans="1:6" ht="15" customHeight="1">
      <c r="B10" s="47" t="s">
        <v>227</v>
      </c>
      <c r="C10" s="12">
        <v>9.57</v>
      </c>
      <c r="D10" s="12">
        <v>9.25</v>
      </c>
      <c r="E10" s="12">
        <v>9.32</v>
      </c>
      <c r="F10" s="22">
        <v>20.170000000000002</v>
      </c>
    </row>
    <row r="11" spans="1:6" ht="15" customHeight="1">
      <c r="B11" s="47" t="s">
        <v>228</v>
      </c>
      <c r="C11" s="12">
        <v>9.69</v>
      </c>
      <c r="D11" s="12">
        <v>9.31</v>
      </c>
      <c r="E11" s="12">
        <v>9.39</v>
      </c>
      <c r="F11" s="22">
        <v>20.27</v>
      </c>
    </row>
    <row r="12" spans="1:6" ht="15" customHeight="1">
      <c r="B12" s="47" t="s">
        <v>229</v>
      </c>
      <c r="C12" s="12">
        <v>9.67</v>
      </c>
      <c r="D12" s="12">
        <v>9.2799999999999994</v>
      </c>
      <c r="E12" s="12">
        <v>9.36</v>
      </c>
      <c r="F12" s="22">
        <v>20.11</v>
      </c>
    </row>
    <row r="13" spans="1:6" ht="15" customHeight="1">
      <c r="B13" s="47" t="s">
        <v>230</v>
      </c>
      <c r="C13" s="12">
        <v>9.57</v>
      </c>
      <c r="D13" s="12">
        <v>9.32</v>
      </c>
      <c r="E13" s="12">
        <v>9.3699999999999992</v>
      </c>
      <c r="F13" s="22">
        <v>20.170000000000002</v>
      </c>
    </row>
    <row r="14" spans="1:6" ht="15" customHeight="1">
      <c r="B14" s="47" t="s">
        <v>231</v>
      </c>
      <c r="C14" s="12">
        <v>9.58</v>
      </c>
      <c r="D14" s="12">
        <v>9.26</v>
      </c>
      <c r="E14" s="12">
        <v>9.34</v>
      </c>
      <c r="F14" s="22">
        <v>21.83</v>
      </c>
    </row>
    <row r="15" spans="1:6" ht="15" customHeight="1">
      <c r="B15" s="47" t="s">
        <v>232</v>
      </c>
      <c r="C15" s="12">
        <v>9.6999999999999993</v>
      </c>
      <c r="D15" s="12">
        <v>9.2899999999999991</v>
      </c>
      <c r="E15" s="12">
        <v>9.3800000000000008</v>
      </c>
      <c r="F15" s="22">
        <v>20.67</v>
      </c>
    </row>
    <row r="16" spans="1:6" ht="15" customHeight="1">
      <c r="B16" s="47" t="s">
        <v>233</v>
      </c>
      <c r="C16" s="12">
        <v>9.5299999999999994</v>
      </c>
      <c r="D16" s="12">
        <v>9.3000000000000007</v>
      </c>
      <c r="E16" s="12">
        <v>9.35</v>
      </c>
      <c r="F16" s="22">
        <v>20.14</v>
      </c>
    </row>
    <row r="17" spans="1:6" ht="15" customHeight="1">
      <c r="B17" s="47" t="s">
        <v>234</v>
      </c>
      <c r="C17" s="12">
        <v>9.5399999999999991</v>
      </c>
      <c r="D17" s="12">
        <v>9.23</v>
      </c>
      <c r="E17" s="12">
        <v>9.2899999999999991</v>
      </c>
      <c r="F17" s="22">
        <v>19.53</v>
      </c>
    </row>
    <row r="18" spans="1:6" ht="15" customHeight="1">
      <c r="A18" s="47">
        <v>1996</v>
      </c>
      <c r="B18" s="47" t="s">
        <v>223</v>
      </c>
      <c r="C18" s="12">
        <v>9.6199999999999992</v>
      </c>
      <c r="D18" s="12">
        <v>9.23</v>
      </c>
      <c r="E18" s="12">
        <v>9.32</v>
      </c>
      <c r="F18" s="22">
        <v>20.62</v>
      </c>
    </row>
    <row r="19" spans="1:6" ht="15" customHeight="1">
      <c r="B19" s="47" t="s">
        <v>224</v>
      </c>
      <c r="C19" s="12">
        <v>9.59</v>
      </c>
      <c r="D19" s="12">
        <v>9.2899999999999991</v>
      </c>
      <c r="E19" s="12">
        <v>9.35</v>
      </c>
      <c r="F19" s="22">
        <v>19.7</v>
      </c>
    </row>
    <row r="20" spans="1:6" ht="15" customHeight="1">
      <c r="B20" s="47" t="s">
        <v>225</v>
      </c>
      <c r="C20" s="12">
        <v>9.59</v>
      </c>
      <c r="D20" s="12">
        <v>9.3000000000000007</v>
      </c>
      <c r="E20" s="12">
        <v>9.3699999999999992</v>
      </c>
      <c r="F20" s="22">
        <v>21.23</v>
      </c>
    </row>
    <row r="21" spans="1:6" ht="15" customHeight="1">
      <c r="B21" s="47" t="s">
        <v>226</v>
      </c>
      <c r="C21" s="12">
        <v>9.57</v>
      </c>
      <c r="D21" s="12">
        <v>9.31</v>
      </c>
      <c r="E21" s="12">
        <v>9.3699999999999992</v>
      </c>
      <c r="F21" s="22">
        <v>22.52</v>
      </c>
    </row>
    <row r="22" spans="1:6" ht="15" customHeight="1">
      <c r="B22" s="47" t="s">
        <v>227</v>
      </c>
      <c r="C22" s="12">
        <v>9.6199999999999992</v>
      </c>
      <c r="D22" s="12">
        <v>9.33</v>
      </c>
      <c r="E22" s="12">
        <v>9.4</v>
      </c>
      <c r="F22" s="22">
        <v>21.92</v>
      </c>
    </row>
    <row r="23" spans="1:6" ht="15" customHeight="1">
      <c r="B23" s="47" t="s">
        <v>228</v>
      </c>
      <c r="C23" s="12">
        <v>9.69</v>
      </c>
      <c r="D23" s="12">
        <v>9.35</v>
      </c>
      <c r="E23" s="12">
        <v>9.43</v>
      </c>
      <c r="F23" s="22">
        <v>22.08</v>
      </c>
    </row>
    <row r="24" spans="1:6" ht="15" customHeight="1">
      <c r="B24" s="47" t="s">
        <v>229</v>
      </c>
      <c r="C24" s="12">
        <v>9.69</v>
      </c>
      <c r="D24" s="12">
        <v>9.39</v>
      </c>
      <c r="E24" s="12">
        <v>9.4600000000000009</v>
      </c>
      <c r="F24" s="22">
        <v>22.66</v>
      </c>
    </row>
    <row r="25" spans="1:6" ht="15" customHeight="1">
      <c r="B25" s="47" t="s">
        <v>230</v>
      </c>
      <c r="C25" s="12">
        <v>9.7200000000000006</v>
      </c>
      <c r="D25" s="12">
        <v>9.39</v>
      </c>
      <c r="E25" s="12">
        <v>9.4700000000000006</v>
      </c>
      <c r="F25" s="22">
        <v>23.16</v>
      </c>
    </row>
    <row r="26" spans="1:6" ht="15" customHeight="1">
      <c r="B26" s="47" t="s">
        <v>231</v>
      </c>
      <c r="C26" s="12">
        <v>9.7799999999999994</v>
      </c>
      <c r="D26" s="12">
        <v>9.4</v>
      </c>
      <c r="E26" s="12">
        <v>9.49</v>
      </c>
      <c r="F26" s="22">
        <v>22.6</v>
      </c>
    </row>
    <row r="27" spans="1:6" ht="15" customHeight="1">
      <c r="B27" s="47" t="s">
        <v>232</v>
      </c>
      <c r="C27" s="12">
        <v>9.65</v>
      </c>
      <c r="D27" s="12">
        <v>9.3800000000000008</v>
      </c>
      <c r="E27" s="12">
        <v>9.4499999999999993</v>
      </c>
      <c r="F27" s="22">
        <v>22.71</v>
      </c>
    </row>
    <row r="28" spans="1:6" ht="15" customHeight="1">
      <c r="B28" s="47" t="s">
        <v>233</v>
      </c>
      <c r="C28" s="12">
        <v>9.76</v>
      </c>
      <c r="D28" s="12">
        <v>9.41</v>
      </c>
      <c r="E28" s="12">
        <v>9.5</v>
      </c>
      <c r="F28" s="22">
        <v>22.13</v>
      </c>
    </row>
    <row r="29" spans="1:6" ht="15" customHeight="1">
      <c r="B29" s="47" t="s">
        <v>234</v>
      </c>
      <c r="C29" s="12">
        <v>9.64</v>
      </c>
      <c r="D29" s="12">
        <v>9.3000000000000007</v>
      </c>
      <c r="E29" s="12">
        <v>9.3800000000000008</v>
      </c>
      <c r="F29" s="22">
        <v>20.66</v>
      </c>
    </row>
    <row r="30" spans="1:6" ht="15" customHeight="1">
      <c r="A30" s="47">
        <v>1997</v>
      </c>
      <c r="B30" s="47" t="s">
        <v>223</v>
      </c>
      <c r="C30" s="12">
        <v>9.7100000000000009</v>
      </c>
      <c r="D30" s="12">
        <v>9.33</v>
      </c>
      <c r="E30" s="12">
        <v>9.42</v>
      </c>
      <c r="F30" s="22">
        <v>21.08</v>
      </c>
    </row>
    <row r="31" spans="1:6" ht="15" customHeight="1">
      <c r="B31" s="47" t="s">
        <v>224</v>
      </c>
      <c r="C31" s="12">
        <v>9.75</v>
      </c>
      <c r="D31" s="12">
        <v>9.31</v>
      </c>
      <c r="E31" s="12">
        <v>9.41</v>
      </c>
      <c r="F31" s="22">
        <v>20.7</v>
      </c>
    </row>
    <row r="32" spans="1:6" ht="15" customHeight="1">
      <c r="B32" s="47" t="s">
        <v>225</v>
      </c>
      <c r="C32" s="12">
        <v>9.6300000000000008</v>
      </c>
      <c r="D32" s="12">
        <v>9.41</v>
      </c>
      <c r="E32" s="12">
        <v>9.4600000000000009</v>
      </c>
      <c r="F32" s="22">
        <v>21.35</v>
      </c>
    </row>
    <row r="33" spans="1:6" ht="15" customHeight="1">
      <c r="B33" s="47" t="s">
        <v>226</v>
      </c>
      <c r="C33" s="12">
        <v>9.66</v>
      </c>
      <c r="D33" s="12">
        <v>9.3699999999999992</v>
      </c>
      <c r="E33" s="12">
        <v>9.44</v>
      </c>
      <c r="F33" s="22">
        <v>22.1</v>
      </c>
    </row>
    <row r="34" spans="1:6" ht="15" customHeight="1">
      <c r="B34" s="47" t="s">
        <v>227</v>
      </c>
      <c r="C34" s="12">
        <v>9.74</v>
      </c>
      <c r="D34" s="12">
        <v>9.4</v>
      </c>
      <c r="E34" s="12">
        <v>9.48</v>
      </c>
      <c r="F34" s="22">
        <v>22.46</v>
      </c>
    </row>
    <row r="35" spans="1:6" ht="15" customHeight="1">
      <c r="B35" s="47" t="s">
        <v>228</v>
      </c>
      <c r="C35" s="12">
        <v>9.84</v>
      </c>
      <c r="D35" s="12">
        <v>9.43</v>
      </c>
      <c r="E35" s="12">
        <v>9.5299999999999994</v>
      </c>
      <c r="F35" s="22">
        <v>22.04</v>
      </c>
    </row>
    <row r="36" spans="1:6" ht="15" customHeight="1">
      <c r="B36" s="47" t="s">
        <v>229</v>
      </c>
      <c r="C36" s="12">
        <v>9.7100000000000009</v>
      </c>
      <c r="D36" s="12">
        <v>9.42</v>
      </c>
      <c r="E36" s="12">
        <v>9.49</v>
      </c>
      <c r="F36" s="22">
        <v>23.14</v>
      </c>
    </row>
    <row r="37" spans="1:6" ht="15" customHeight="1">
      <c r="B37" s="47" t="s">
        <v>230</v>
      </c>
      <c r="C37" s="12">
        <v>9.75</v>
      </c>
      <c r="D37" s="12">
        <v>9.44</v>
      </c>
      <c r="E37" s="12">
        <v>9.52</v>
      </c>
      <c r="F37" s="22">
        <v>22.68</v>
      </c>
    </row>
    <row r="38" spans="1:6" ht="15" customHeight="1">
      <c r="B38" s="47" t="s">
        <v>231</v>
      </c>
      <c r="C38" s="12">
        <v>9.8000000000000007</v>
      </c>
      <c r="D38" s="12">
        <v>9.4499999999999993</v>
      </c>
      <c r="E38" s="12">
        <v>9.5299999999999994</v>
      </c>
      <c r="F38" s="22">
        <v>23.45</v>
      </c>
    </row>
    <row r="39" spans="1:6" ht="15" customHeight="1">
      <c r="B39" s="47" t="s">
        <v>232</v>
      </c>
      <c r="C39" s="12">
        <v>9.73</v>
      </c>
      <c r="D39" s="12">
        <v>9.43</v>
      </c>
      <c r="E39" s="12">
        <v>9.51</v>
      </c>
      <c r="F39" s="22">
        <v>24.39</v>
      </c>
    </row>
    <row r="40" spans="1:6" ht="15" customHeight="1">
      <c r="B40" s="47" t="s">
        <v>233</v>
      </c>
      <c r="C40" s="12">
        <v>9.77</v>
      </c>
      <c r="D40" s="12">
        <v>9.3800000000000008</v>
      </c>
      <c r="E40" s="12">
        <v>9.48</v>
      </c>
      <c r="F40" s="22">
        <v>23.61</v>
      </c>
    </row>
    <row r="41" spans="1:6" ht="15" customHeight="1">
      <c r="B41" s="47" t="s">
        <v>234</v>
      </c>
      <c r="C41" s="12">
        <v>9.7200000000000006</v>
      </c>
      <c r="D41" s="12">
        <v>9.4499999999999993</v>
      </c>
      <c r="E41" s="12">
        <v>9.52</v>
      </c>
      <c r="F41" s="22">
        <v>23.29</v>
      </c>
    </row>
    <row r="42" spans="1:6" ht="15" customHeight="1">
      <c r="A42" s="47">
        <v>1998</v>
      </c>
      <c r="B42" s="47" t="s">
        <v>223</v>
      </c>
      <c r="C42" s="12">
        <v>9.69</v>
      </c>
      <c r="D42" s="12">
        <v>9.41</v>
      </c>
      <c r="E42" s="12">
        <v>9.48</v>
      </c>
      <c r="F42" s="22">
        <v>23.24</v>
      </c>
    </row>
    <row r="43" spans="1:6" ht="15" customHeight="1">
      <c r="B43" s="47" t="s">
        <v>224</v>
      </c>
      <c r="C43" s="12">
        <v>9.68</v>
      </c>
      <c r="D43" s="12">
        <v>9.41</v>
      </c>
      <c r="E43" s="12">
        <v>9.4700000000000006</v>
      </c>
      <c r="F43" s="22">
        <v>22.67</v>
      </c>
    </row>
    <row r="44" spans="1:6" ht="15" customHeight="1">
      <c r="B44" s="47" t="s">
        <v>225</v>
      </c>
      <c r="C44" s="12">
        <v>9.73</v>
      </c>
      <c r="D44" s="12">
        <v>9.43</v>
      </c>
      <c r="E44" s="12">
        <v>9.51</v>
      </c>
      <c r="F44" s="22">
        <v>24.38</v>
      </c>
    </row>
    <row r="45" spans="1:6" ht="15" customHeight="1">
      <c r="B45" s="47" t="s">
        <v>226</v>
      </c>
      <c r="C45" s="12">
        <v>9.81</v>
      </c>
      <c r="D45" s="12">
        <v>9.4499999999999993</v>
      </c>
      <c r="E45" s="12">
        <v>9.5399999999999991</v>
      </c>
      <c r="F45" s="22">
        <v>24.61</v>
      </c>
    </row>
    <row r="46" spans="1:6" ht="15" customHeight="1">
      <c r="B46" s="47" t="s">
        <v>227</v>
      </c>
      <c r="C46" s="12">
        <v>9.7799999999999994</v>
      </c>
      <c r="D46" s="12">
        <v>9.43</v>
      </c>
      <c r="E46" s="12">
        <v>9.52</v>
      </c>
      <c r="F46" s="22">
        <v>24.11</v>
      </c>
    </row>
    <row r="47" spans="1:6" ht="15" customHeight="1">
      <c r="B47" s="47" t="s">
        <v>228</v>
      </c>
      <c r="C47" s="12">
        <v>9.77</v>
      </c>
      <c r="D47" s="12">
        <v>9.5299999999999994</v>
      </c>
      <c r="E47" s="12">
        <v>9.59</v>
      </c>
      <c r="F47" s="22">
        <v>24.13</v>
      </c>
    </row>
    <row r="48" spans="1:6" ht="15" customHeight="1">
      <c r="B48" s="47" t="s">
        <v>229</v>
      </c>
      <c r="C48" s="12">
        <v>9.82</v>
      </c>
      <c r="D48" s="12">
        <v>9.4700000000000006</v>
      </c>
      <c r="E48" s="12">
        <v>9.56</v>
      </c>
      <c r="F48" s="22">
        <v>24.01</v>
      </c>
    </row>
    <row r="49" spans="1:6" ht="15" customHeight="1">
      <c r="B49" s="47" t="s">
        <v>230</v>
      </c>
      <c r="C49" s="12">
        <v>9.92</v>
      </c>
      <c r="D49" s="12">
        <v>9.5</v>
      </c>
      <c r="E49" s="12">
        <v>9.6199999999999992</v>
      </c>
      <c r="F49" s="22">
        <v>26.41</v>
      </c>
    </row>
    <row r="50" spans="1:6" ht="15" customHeight="1">
      <c r="B50" s="47" t="s">
        <v>231</v>
      </c>
      <c r="C50" s="12">
        <v>9.98</v>
      </c>
      <c r="D50" s="12">
        <v>9.52</v>
      </c>
      <c r="E50" s="12">
        <v>9.64</v>
      </c>
      <c r="F50" s="22">
        <v>25.24</v>
      </c>
    </row>
    <row r="51" spans="1:6" ht="15" customHeight="1">
      <c r="B51" s="47" t="s">
        <v>232</v>
      </c>
      <c r="C51" s="12">
        <v>9.9700000000000006</v>
      </c>
      <c r="D51" s="12">
        <v>9.5399999999999991</v>
      </c>
      <c r="E51" s="12">
        <v>9.66</v>
      </c>
      <c r="F51" s="22">
        <v>25.89</v>
      </c>
    </row>
    <row r="52" spans="1:6" ht="15" customHeight="1">
      <c r="B52" s="47" t="s">
        <v>233</v>
      </c>
      <c r="C52" s="12">
        <v>9.89</v>
      </c>
      <c r="D52" s="12">
        <v>9.51</v>
      </c>
      <c r="E52" s="12">
        <v>9.61</v>
      </c>
      <c r="F52" s="22">
        <v>25.38</v>
      </c>
    </row>
    <row r="53" spans="1:6" ht="15" customHeight="1">
      <c r="B53" s="47" t="s">
        <v>234</v>
      </c>
      <c r="C53" s="12">
        <v>9.89</v>
      </c>
      <c r="D53" s="12">
        <v>9.5</v>
      </c>
      <c r="E53" s="12">
        <v>9.61</v>
      </c>
      <c r="F53" s="22">
        <v>26.06</v>
      </c>
    </row>
    <row r="54" spans="1:6" ht="15" customHeight="1">
      <c r="A54" s="47">
        <v>1999</v>
      </c>
      <c r="B54" s="47" t="s">
        <v>223</v>
      </c>
      <c r="C54" s="12">
        <v>9.8800000000000008</v>
      </c>
      <c r="D54" s="12">
        <v>9.51</v>
      </c>
      <c r="E54" s="12">
        <v>9.61</v>
      </c>
      <c r="F54" s="22">
        <v>25.39</v>
      </c>
    </row>
    <row r="55" spans="1:6" ht="15" customHeight="1">
      <c r="B55" s="47" t="s">
        <v>224</v>
      </c>
      <c r="C55" s="12">
        <v>9.82</v>
      </c>
      <c r="D55" s="12">
        <v>9.51</v>
      </c>
      <c r="E55" s="12">
        <v>9.6</v>
      </c>
      <c r="F55" s="22">
        <v>25.16</v>
      </c>
    </row>
    <row r="56" spans="1:6" ht="15" customHeight="1">
      <c r="B56" s="47" t="s">
        <v>225</v>
      </c>
      <c r="C56" s="12">
        <v>9.8699999999999992</v>
      </c>
      <c r="D56" s="12">
        <v>9.5500000000000007</v>
      </c>
      <c r="E56" s="12">
        <v>9.64</v>
      </c>
      <c r="F56" s="22">
        <v>25.04</v>
      </c>
    </row>
    <row r="57" spans="1:6" ht="15" customHeight="1">
      <c r="B57" s="47" t="s">
        <v>226</v>
      </c>
      <c r="C57" s="12">
        <v>9.85</v>
      </c>
      <c r="D57" s="12">
        <v>9.57</v>
      </c>
      <c r="E57" s="12">
        <v>9.64</v>
      </c>
      <c r="F57" s="22">
        <v>25.78</v>
      </c>
    </row>
    <row r="58" spans="1:6" ht="15" customHeight="1">
      <c r="B58" s="47" t="s">
        <v>227</v>
      </c>
      <c r="C58" s="12">
        <v>9.91</v>
      </c>
      <c r="D58" s="12">
        <v>9.65</v>
      </c>
      <c r="E58" s="12">
        <v>9.7200000000000006</v>
      </c>
      <c r="F58" s="22">
        <v>27.39</v>
      </c>
    </row>
    <row r="59" spans="1:6" ht="15" customHeight="1">
      <c r="B59" s="47" t="s">
        <v>228</v>
      </c>
      <c r="C59" s="12">
        <v>10.050000000000001</v>
      </c>
      <c r="D59" s="12">
        <v>9.67</v>
      </c>
      <c r="E59" s="12">
        <v>9.7799999999999994</v>
      </c>
      <c r="F59" s="22">
        <v>27.19</v>
      </c>
    </row>
    <row r="60" spans="1:6" ht="15" customHeight="1">
      <c r="B60" s="47" t="s">
        <v>229</v>
      </c>
      <c r="C60" s="12">
        <v>10.06</v>
      </c>
      <c r="D60" s="12">
        <v>9.6300000000000008</v>
      </c>
      <c r="E60" s="12">
        <v>9.75</v>
      </c>
      <c r="F60" s="22">
        <v>27.39</v>
      </c>
    </row>
    <row r="61" spans="1:6" ht="15" customHeight="1">
      <c r="B61" s="47" t="s">
        <v>230</v>
      </c>
      <c r="C61" s="12">
        <v>10.130000000000001</v>
      </c>
      <c r="D61" s="12">
        <v>9.6999999999999993</v>
      </c>
      <c r="E61" s="12">
        <v>9.83</v>
      </c>
      <c r="F61" s="22">
        <v>28.16</v>
      </c>
    </row>
    <row r="62" spans="1:6" ht="15" customHeight="1">
      <c r="B62" s="47" t="s">
        <v>231</v>
      </c>
      <c r="C62" s="12">
        <v>10.09</v>
      </c>
      <c r="D62" s="12">
        <v>9.65</v>
      </c>
      <c r="E62" s="12">
        <v>9.77</v>
      </c>
      <c r="F62" s="22">
        <v>27.9</v>
      </c>
    </row>
    <row r="63" spans="1:6" ht="15" customHeight="1">
      <c r="B63" s="47" t="s">
        <v>232</v>
      </c>
      <c r="C63" s="12">
        <v>10.029999999999999</v>
      </c>
      <c r="D63" s="12">
        <v>9.6199999999999992</v>
      </c>
      <c r="E63" s="12">
        <v>9.74</v>
      </c>
      <c r="F63" s="22">
        <v>28.35</v>
      </c>
    </row>
    <row r="64" spans="1:6" ht="15" customHeight="1">
      <c r="B64" s="47" t="s">
        <v>233</v>
      </c>
      <c r="C64" s="12">
        <v>9.9700000000000006</v>
      </c>
      <c r="D64" s="12">
        <v>9.66</v>
      </c>
      <c r="E64" s="12">
        <v>9.75</v>
      </c>
      <c r="F64" s="22">
        <v>27.78</v>
      </c>
    </row>
    <row r="65" spans="1:6" ht="15" customHeight="1">
      <c r="B65" s="47" t="s">
        <v>234</v>
      </c>
      <c r="C65" s="12">
        <v>9.98</v>
      </c>
      <c r="D65" s="12">
        <v>9.6300000000000008</v>
      </c>
      <c r="E65" s="12">
        <v>9.7200000000000006</v>
      </c>
      <c r="F65" s="22">
        <v>26.18</v>
      </c>
    </row>
    <row r="66" spans="1:6" ht="15" customHeight="1">
      <c r="A66" s="47">
        <v>2000</v>
      </c>
      <c r="B66" s="47" t="s">
        <v>223</v>
      </c>
      <c r="C66" s="12">
        <v>9.94</v>
      </c>
      <c r="D66" s="12">
        <v>9.6199999999999992</v>
      </c>
      <c r="E66" s="12">
        <v>9.7100000000000009</v>
      </c>
      <c r="F66" s="22">
        <v>26.86</v>
      </c>
    </row>
    <row r="67" spans="1:6" ht="15" customHeight="1">
      <c r="B67" s="47" t="s">
        <v>224</v>
      </c>
      <c r="C67" s="12">
        <v>9.94</v>
      </c>
      <c r="D67" s="12">
        <v>9.64</v>
      </c>
      <c r="E67" s="12">
        <v>9.73</v>
      </c>
      <c r="F67" s="22">
        <v>27.78</v>
      </c>
    </row>
    <row r="68" spans="1:6" ht="15" customHeight="1">
      <c r="B68" s="47" t="s">
        <v>225</v>
      </c>
      <c r="C68" s="12">
        <v>9.94</v>
      </c>
      <c r="D68" s="12">
        <v>9.67</v>
      </c>
      <c r="E68" s="12">
        <v>9.74</v>
      </c>
      <c r="F68" s="22">
        <v>28.22</v>
      </c>
    </row>
    <row r="69" spans="1:6" ht="15" customHeight="1">
      <c r="B69" s="47" t="s">
        <v>226</v>
      </c>
      <c r="C69" s="12">
        <v>10.050000000000001</v>
      </c>
      <c r="D69" s="12">
        <v>9.7200000000000006</v>
      </c>
      <c r="E69" s="12">
        <v>9.82</v>
      </c>
      <c r="F69" s="22">
        <v>27.98</v>
      </c>
    </row>
    <row r="70" spans="1:6" ht="15" customHeight="1">
      <c r="B70" s="47" t="s">
        <v>227</v>
      </c>
      <c r="C70" s="12">
        <v>10.11</v>
      </c>
      <c r="D70" s="12">
        <v>9.69</v>
      </c>
      <c r="E70" s="12">
        <v>9.81</v>
      </c>
      <c r="F70" s="22">
        <v>28.91</v>
      </c>
    </row>
    <row r="71" spans="1:6" ht="15" customHeight="1">
      <c r="B71" s="47" t="s">
        <v>228</v>
      </c>
      <c r="C71" s="12">
        <v>10.130000000000001</v>
      </c>
      <c r="D71" s="12">
        <v>9.75</v>
      </c>
      <c r="E71" s="12">
        <v>9.8699999999999992</v>
      </c>
      <c r="F71" s="22">
        <v>29.99</v>
      </c>
    </row>
    <row r="72" spans="1:6" ht="15" customHeight="1">
      <c r="B72" s="47" t="s">
        <v>229</v>
      </c>
      <c r="C72" s="12">
        <v>10.16</v>
      </c>
      <c r="D72" s="12">
        <v>9.75</v>
      </c>
      <c r="E72" s="12">
        <v>9.8800000000000008</v>
      </c>
      <c r="F72" s="22">
        <v>29.67</v>
      </c>
    </row>
    <row r="73" spans="1:6" ht="15" customHeight="1">
      <c r="B73" s="47" t="s">
        <v>230</v>
      </c>
      <c r="C73" s="12">
        <v>10.11</v>
      </c>
      <c r="D73" s="12">
        <v>9.75</v>
      </c>
      <c r="E73" s="12">
        <v>9.86</v>
      </c>
      <c r="F73" s="22">
        <v>29.89</v>
      </c>
    </row>
    <row r="74" spans="1:6" ht="15" customHeight="1">
      <c r="B74" s="47" t="s">
        <v>231</v>
      </c>
      <c r="C74" s="12">
        <v>10.1</v>
      </c>
      <c r="D74" s="12">
        <v>9.76</v>
      </c>
      <c r="E74" s="12">
        <v>9.86</v>
      </c>
      <c r="F74" s="22">
        <v>29.98</v>
      </c>
    </row>
    <row r="75" spans="1:6" ht="15" customHeight="1">
      <c r="B75" s="47" t="s">
        <v>232</v>
      </c>
      <c r="C75" s="12">
        <v>10.07</v>
      </c>
      <c r="D75" s="12">
        <v>9.76</v>
      </c>
      <c r="E75" s="12">
        <v>9.86</v>
      </c>
      <c r="F75" s="22">
        <v>30.34</v>
      </c>
    </row>
    <row r="76" spans="1:6" ht="15" customHeight="1">
      <c r="B76" s="47" t="s">
        <v>233</v>
      </c>
      <c r="C76" s="12">
        <v>10.050000000000001</v>
      </c>
      <c r="D76" s="12">
        <v>9.75</v>
      </c>
      <c r="E76" s="12">
        <v>9.84</v>
      </c>
      <c r="F76" s="22">
        <v>29.09</v>
      </c>
    </row>
    <row r="77" spans="1:6" ht="15" customHeight="1">
      <c r="B77" s="47" t="s">
        <v>234</v>
      </c>
      <c r="C77" s="12">
        <v>10.08</v>
      </c>
      <c r="D77" s="12">
        <v>9.7799999999999994</v>
      </c>
      <c r="E77" s="12">
        <v>9.86</v>
      </c>
      <c r="F77" s="22">
        <v>28.37</v>
      </c>
    </row>
    <row r="78" spans="1:6" ht="15" customHeight="1">
      <c r="A78" s="47">
        <v>2001</v>
      </c>
      <c r="B78" s="47" t="s">
        <v>223</v>
      </c>
      <c r="C78" s="12">
        <v>10.14</v>
      </c>
      <c r="D78" s="12">
        <v>9.74</v>
      </c>
      <c r="E78" s="12">
        <v>9.86</v>
      </c>
      <c r="F78" s="22">
        <v>29.59</v>
      </c>
    </row>
    <row r="79" spans="1:6" ht="15" customHeight="1">
      <c r="B79" s="47" t="s">
        <v>224</v>
      </c>
      <c r="C79" s="12">
        <v>10.09</v>
      </c>
      <c r="D79" s="12">
        <v>9.76</v>
      </c>
      <c r="E79" s="12">
        <v>9.86</v>
      </c>
      <c r="F79" s="22">
        <v>30.17</v>
      </c>
    </row>
    <row r="80" spans="1:6" ht="15" customHeight="1">
      <c r="B80" s="47" t="s">
        <v>225</v>
      </c>
      <c r="C80" s="12">
        <v>10.09</v>
      </c>
      <c r="D80" s="12">
        <v>9.76</v>
      </c>
      <c r="E80" s="12">
        <v>9.86</v>
      </c>
      <c r="F80" s="22">
        <v>30.23</v>
      </c>
    </row>
    <row r="81" spans="1:6" ht="15" customHeight="1">
      <c r="B81" s="47" t="s">
        <v>226</v>
      </c>
      <c r="C81" s="12">
        <v>10.14</v>
      </c>
      <c r="D81" s="12">
        <v>9.7899999999999991</v>
      </c>
      <c r="E81" s="12">
        <v>9.9</v>
      </c>
      <c r="F81" s="22">
        <v>30.52</v>
      </c>
    </row>
    <row r="82" spans="1:6" ht="15" customHeight="1">
      <c r="B82" s="47" t="s">
        <v>227</v>
      </c>
      <c r="C82" s="12">
        <v>10.14</v>
      </c>
      <c r="D82" s="12">
        <v>9.77</v>
      </c>
      <c r="E82" s="12">
        <v>9.8800000000000008</v>
      </c>
      <c r="F82" s="22">
        <v>30.39</v>
      </c>
    </row>
    <row r="83" spans="1:6" ht="15" customHeight="1">
      <c r="B83" s="47" t="s">
        <v>228</v>
      </c>
      <c r="C83" s="12">
        <v>10.23</v>
      </c>
      <c r="D83" s="12">
        <v>9.82</v>
      </c>
      <c r="E83" s="12">
        <v>9.9499999999999993</v>
      </c>
      <c r="F83" s="22">
        <v>31.31</v>
      </c>
    </row>
    <row r="84" spans="1:6" ht="15" customHeight="1">
      <c r="B84" s="47" t="s">
        <v>229</v>
      </c>
      <c r="C84" s="12">
        <v>10.25</v>
      </c>
      <c r="D84" s="12">
        <v>9.7899999999999991</v>
      </c>
      <c r="E84" s="12">
        <v>9.94</v>
      </c>
      <c r="F84" s="22">
        <v>31.9</v>
      </c>
    </row>
    <row r="85" spans="1:6" ht="15" customHeight="1">
      <c r="B85" s="47" t="s">
        <v>230</v>
      </c>
      <c r="C85" s="12">
        <v>10.24</v>
      </c>
      <c r="D85" s="12">
        <v>9.81</v>
      </c>
      <c r="E85" s="12">
        <v>9.9499999999999993</v>
      </c>
      <c r="F85" s="22">
        <v>32.090000000000003</v>
      </c>
    </row>
    <row r="86" spans="1:6" ht="15" customHeight="1">
      <c r="B86" s="47" t="s">
        <v>231</v>
      </c>
      <c r="C86" s="12">
        <v>10.220000000000001</v>
      </c>
      <c r="D86" s="12">
        <v>9.85</v>
      </c>
      <c r="E86" s="12">
        <v>9.9700000000000006</v>
      </c>
      <c r="F86" s="22">
        <v>31.66</v>
      </c>
    </row>
    <row r="87" spans="1:6" ht="15" customHeight="1">
      <c r="B87" s="47" t="s">
        <v>232</v>
      </c>
      <c r="C87" s="12">
        <v>10.18</v>
      </c>
      <c r="D87" s="12">
        <v>9.84</v>
      </c>
      <c r="E87" s="12">
        <v>9.9499999999999993</v>
      </c>
      <c r="F87" s="22">
        <v>32.130000000000003</v>
      </c>
    </row>
    <row r="88" spans="1:6" ht="15" customHeight="1">
      <c r="B88" s="47" t="s">
        <v>233</v>
      </c>
      <c r="C88" s="12">
        <v>10.23</v>
      </c>
      <c r="D88" s="12">
        <v>9.76</v>
      </c>
      <c r="E88" s="12">
        <v>9.91</v>
      </c>
      <c r="F88" s="22">
        <v>31.66</v>
      </c>
    </row>
    <row r="89" spans="1:6" ht="15" customHeight="1">
      <c r="B89" s="47" t="s">
        <v>234</v>
      </c>
      <c r="C89" s="12">
        <v>10.17</v>
      </c>
      <c r="D89" s="12">
        <v>9.75</v>
      </c>
      <c r="E89" s="12">
        <v>9.8800000000000008</v>
      </c>
      <c r="F89" s="22">
        <v>30.6</v>
      </c>
    </row>
    <row r="90" spans="1:6" ht="15" customHeight="1">
      <c r="A90" s="47">
        <v>2002</v>
      </c>
      <c r="B90" s="47" t="s">
        <v>223</v>
      </c>
      <c r="C90" s="12">
        <v>10.17</v>
      </c>
      <c r="D90" s="12">
        <v>9.8000000000000007</v>
      </c>
      <c r="E90" s="12">
        <v>9.91</v>
      </c>
      <c r="F90" s="22">
        <v>31.57</v>
      </c>
    </row>
    <row r="91" spans="1:6" ht="15" customHeight="1">
      <c r="B91" s="47" t="s">
        <v>224</v>
      </c>
      <c r="C91" s="12">
        <v>10.14</v>
      </c>
      <c r="D91" s="12">
        <v>9.81</v>
      </c>
      <c r="E91" s="12">
        <v>9.91</v>
      </c>
      <c r="F91" s="22">
        <v>31.48</v>
      </c>
    </row>
    <row r="92" spans="1:6" ht="15" customHeight="1">
      <c r="B92" s="47" t="s">
        <v>225</v>
      </c>
      <c r="C92" s="12">
        <v>10.17</v>
      </c>
      <c r="D92" s="12">
        <v>9.85</v>
      </c>
      <c r="E92" s="12">
        <v>9.9499999999999993</v>
      </c>
      <c r="F92" s="22">
        <v>31.64</v>
      </c>
    </row>
    <row r="93" spans="1:6" ht="15" customHeight="1">
      <c r="B93" s="47" t="s">
        <v>226</v>
      </c>
      <c r="C93" s="12">
        <v>10.15</v>
      </c>
      <c r="D93" s="12">
        <v>9.8699999999999992</v>
      </c>
      <c r="E93" s="12">
        <v>9.9600000000000009</v>
      </c>
      <c r="F93" s="22">
        <v>31.72</v>
      </c>
    </row>
    <row r="94" spans="1:6" ht="15" customHeight="1">
      <c r="B94" s="47" t="s">
        <v>227</v>
      </c>
      <c r="C94" s="12">
        <v>10.24</v>
      </c>
      <c r="D94" s="12">
        <v>9.8800000000000008</v>
      </c>
      <c r="E94" s="12">
        <v>9.99</v>
      </c>
      <c r="F94" s="22">
        <v>31.61</v>
      </c>
    </row>
    <row r="95" spans="1:6" ht="15" customHeight="1">
      <c r="B95" s="47" t="s">
        <v>228</v>
      </c>
      <c r="C95" s="12">
        <v>10.26</v>
      </c>
      <c r="D95" s="12">
        <v>9.92</v>
      </c>
      <c r="E95" s="12">
        <v>10.039999999999999</v>
      </c>
      <c r="F95" s="22">
        <v>32.57</v>
      </c>
    </row>
    <row r="96" spans="1:6" ht="15" customHeight="1">
      <c r="B96" s="47" t="s">
        <v>229</v>
      </c>
      <c r="C96" s="12">
        <v>10.26</v>
      </c>
      <c r="D96" s="12">
        <v>9.9700000000000006</v>
      </c>
      <c r="E96" s="12">
        <v>10.07</v>
      </c>
      <c r="F96" s="22">
        <v>33.01</v>
      </c>
    </row>
    <row r="97" spans="1:6" ht="15" customHeight="1">
      <c r="B97" s="47" t="s">
        <v>230</v>
      </c>
      <c r="C97" s="12">
        <v>10.27</v>
      </c>
      <c r="D97" s="12">
        <v>9.91</v>
      </c>
      <c r="E97" s="12">
        <v>10.029999999999999</v>
      </c>
      <c r="F97" s="22">
        <v>32.380000000000003</v>
      </c>
    </row>
    <row r="98" spans="1:6" ht="15" customHeight="1">
      <c r="B98" s="47" t="s">
        <v>231</v>
      </c>
      <c r="C98" s="12">
        <v>10.24</v>
      </c>
      <c r="D98" s="12">
        <v>9.93</v>
      </c>
      <c r="E98" s="12">
        <v>10.029999999999999</v>
      </c>
      <c r="F98" s="22">
        <v>33.83</v>
      </c>
    </row>
    <row r="99" spans="1:6" ht="15" customHeight="1">
      <c r="B99" s="47" t="s">
        <v>232</v>
      </c>
      <c r="C99" s="12">
        <v>10.23</v>
      </c>
      <c r="D99" s="12">
        <v>9.94</v>
      </c>
      <c r="E99" s="12">
        <v>10.039999999999999</v>
      </c>
      <c r="F99" s="22">
        <v>33.67</v>
      </c>
    </row>
    <row r="100" spans="1:6" ht="15" customHeight="1">
      <c r="B100" s="47" t="s">
        <v>233</v>
      </c>
      <c r="C100" s="12">
        <v>10.25</v>
      </c>
      <c r="D100" s="12">
        <v>9.91</v>
      </c>
      <c r="E100" s="12">
        <v>10.02</v>
      </c>
      <c r="F100" s="22">
        <v>31.78</v>
      </c>
    </row>
    <row r="101" spans="1:6" ht="15" customHeight="1">
      <c r="B101" s="47" t="s">
        <v>234</v>
      </c>
      <c r="C101" s="12">
        <v>10.24</v>
      </c>
      <c r="D101" s="12">
        <v>9.86</v>
      </c>
      <c r="E101" s="12">
        <v>9.98</v>
      </c>
      <c r="F101" s="22">
        <v>31.76</v>
      </c>
    </row>
    <row r="102" spans="1:6" ht="15" customHeight="1">
      <c r="A102" s="47">
        <v>2003</v>
      </c>
      <c r="B102" s="47" t="s">
        <v>223</v>
      </c>
      <c r="C102" s="12">
        <v>10.199999999999999</v>
      </c>
      <c r="D102" s="12">
        <v>9.89</v>
      </c>
      <c r="E102" s="12">
        <v>9.99</v>
      </c>
      <c r="F102" s="22">
        <v>31.59</v>
      </c>
    </row>
    <row r="103" spans="1:6" ht="15" customHeight="1">
      <c r="B103" s="47" t="s">
        <v>224</v>
      </c>
      <c r="C103" s="12">
        <v>10.23</v>
      </c>
      <c r="D103" s="12">
        <v>9.89</v>
      </c>
      <c r="E103" s="12">
        <v>10</v>
      </c>
      <c r="F103" s="22">
        <v>31.39</v>
      </c>
    </row>
    <row r="104" spans="1:6" ht="15" customHeight="1">
      <c r="B104" s="47" t="s">
        <v>225</v>
      </c>
      <c r="C104" s="12">
        <v>10.199999999999999</v>
      </c>
      <c r="D104" s="12">
        <v>9.93</v>
      </c>
      <c r="E104" s="12">
        <v>10.02</v>
      </c>
      <c r="F104" s="22">
        <v>31.93</v>
      </c>
    </row>
    <row r="105" spans="1:6" ht="15" customHeight="1">
      <c r="B105" s="47" t="s">
        <v>226</v>
      </c>
      <c r="C105" s="12">
        <v>10.25</v>
      </c>
      <c r="D105" s="12">
        <v>9.91</v>
      </c>
      <c r="E105" s="12">
        <v>10.02</v>
      </c>
      <c r="F105" s="22">
        <v>31.82</v>
      </c>
    </row>
    <row r="106" spans="1:6" ht="15" customHeight="1">
      <c r="B106" s="47" t="s">
        <v>227</v>
      </c>
      <c r="C106" s="12">
        <v>10.34</v>
      </c>
      <c r="D106" s="12">
        <v>9.92</v>
      </c>
      <c r="E106" s="12">
        <v>10.06</v>
      </c>
      <c r="F106" s="22">
        <v>31.67</v>
      </c>
    </row>
    <row r="107" spans="1:6" ht="15" customHeight="1">
      <c r="B107" s="47" t="s">
        <v>228</v>
      </c>
      <c r="C107" s="12">
        <v>10.34</v>
      </c>
      <c r="D107" s="12">
        <v>9.98</v>
      </c>
      <c r="E107" s="12">
        <v>10.09</v>
      </c>
      <c r="F107" s="22">
        <v>31.83</v>
      </c>
    </row>
    <row r="108" spans="1:6" ht="15" customHeight="1">
      <c r="B108" s="47" t="s">
        <v>229</v>
      </c>
      <c r="C108" s="12">
        <v>10.36</v>
      </c>
      <c r="D108" s="12">
        <v>9.9700000000000006</v>
      </c>
      <c r="E108" s="12">
        <v>10.11</v>
      </c>
      <c r="F108" s="22">
        <v>33.68</v>
      </c>
    </row>
    <row r="109" spans="1:6" ht="15" customHeight="1">
      <c r="B109" s="47" t="s">
        <v>230</v>
      </c>
      <c r="C109" s="12">
        <v>10.32</v>
      </c>
      <c r="D109" s="12">
        <v>9.9700000000000006</v>
      </c>
      <c r="E109" s="12">
        <v>10.08</v>
      </c>
      <c r="F109" s="22">
        <v>32.299999999999997</v>
      </c>
    </row>
    <row r="110" spans="1:6" ht="15" customHeight="1">
      <c r="B110" s="47" t="s">
        <v>231</v>
      </c>
      <c r="C110" s="12">
        <v>10.28</v>
      </c>
      <c r="D110" s="12">
        <v>9.9499999999999993</v>
      </c>
      <c r="E110" s="12">
        <v>10.07</v>
      </c>
      <c r="F110" s="22">
        <v>33.43</v>
      </c>
    </row>
    <row r="111" spans="1:6" ht="15" customHeight="1">
      <c r="B111" s="47" t="s">
        <v>232</v>
      </c>
      <c r="C111" s="12">
        <v>10.33</v>
      </c>
      <c r="D111" s="12">
        <v>9.98</v>
      </c>
      <c r="E111" s="12">
        <v>10.09</v>
      </c>
      <c r="F111" s="22">
        <v>32.64</v>
      </c>
    </row>
    <row r="112" spans="1:6" ht="15" customHeight="1">
      <c r="B112" s="47" t="s">
        <v>233</v>
      </c>
      <c r="C112" s="12">
        <v>10.17</v>
      </c>
      <c r="D112" s="12">
        <v>9.92</v>
      </c>
      <c r="E112" s="12">
        <v>10</v>
      </c>
      <c r="F112" s="22">
        <v>31.37</v>
      </c>
    </row>
    <row r="113" spans="1:6" ht="15" customHeight="1">
      <c r="B113" s="47" t="s">
        <v>234</v>
      </c>
      <c r="C113" s="12">
        <v>10.23</v>
      </c>
      <c r="D113" s="12">
        <v>9.91</v>
      </c>
      <c r="E113" s="12">
        <v>10.02</v>
      </c>
      <c r="F113" s="22">
        <v>32.01</v>
      </c>
    </row>
    <row r="114" spans="1:6" ht="15" customHeight="1">
      <c r="A114" s="47">
        <v>2004</v>
      </c>
      <c r="B114" s="47" t="s">
        <v>223</v>
      </c>
      <c r="C114" s="12">
        <v>10.220000000000001</v>
      </c>
      <c r="D114" s="12">
        <v>9.93</v>
      </c>
      <c r="E114" s="12">
        <v>10.029999999999999</v>
      </c>
      <c r="F114" s="22">
        <v>32.380000000000003</v>
      </c>
    </row>
    <row r="115" spans="1:6" ht="15" customHeight="1">
      <c r="B115" s="47" t="s">
        <v>224</v>
      </c>
      <c r="C115" s="12">
        <v>10.210000000000001</v>
      </c>
      <c r="D115" s="12">
        <v>9.89</v>
      </c>
      <c r="E115" s="12">
        <v>9.99</v>
      </c>
      <c r="F115" s="22">
        <v>31.6</v>
      </c>
    </row>
    <row r="116" spans="1:6" ht="15" customHeight="1">
      <c r="B116" s="47" t="s">
        <v>225</v>
      </c>
      <c r="C116" s="12">
        <v>10.28</v>
      </c>
      <c r="D116" s="12">
        <v>9.9600000000000009</v>
      </c>
      <c r="E116" s="12">
        <v>10.07</v>
      </c>
      <c r="F116" s="22">
        <v>33.020000000000003</v>
      </c>
    </row>
    <row r="117" spans="1:6" ht="15" customHeight="1">
      <c r="B117" s="47" t="s">
        <v>226</v>
      </c>
      <c r="C117" s="12">
        <v>10.23</v>
      </c>
      <c r="D117" s="12">
        <v>10</v>
      </c>
      <c r="E117" s="12">
        <v>10.07</v>
      </c>
      <c r="F117" s="22">
        <v>30.89</v>
      </c>
    </row>
    <row r="118" spans="1:6" ht="15" customHeight="1">
      <c r="B118" s="47" t="s">
        <v>227</v>
      </c>
      <c r="C118" s="12">
        <v>10.28</v>
      </c>
      <c r="D118" s="12">
        <v>9.99</v>
      </c>
      <c r="E118" s="12">
        <v>10.09</v>
      </c>
      <c r="F118" s="22">
        <v>32.58</v>
      </c>
    </row>
    <row r="119" spans="1:6" ht="15" customHeight="1">
      <c r="B119" s="97" t="s">
        <v>235</v>
      </c>
      <c r="C119" s="12">
        <v>10.42</v>
      </c>
      <c r="D119" s="12">
        <v>10.02</v>
      </c>
      <c r="E119" s="12">
        <v>10.16</v>
      </c>
      <c r="F119" s="22">
        <v>33.200000000000003</v>
      </c>
    </row>
    <row r="120" spans="1:6" ht="15" customHeight="1">
      <c r="B120" s="47" t="s">
        <v>229</v>
      </c>
      <c r="C120" s="12">
        <v>10.39</v>
      </c>
      <c r="D120" s="12">
        <v>10.029999999999999</v>
      </c>
      <c r="E120" s="12">
        <v>10.15</v>
      </c>
      <c r="F120" s="22">
        <v>32.799999999999997</v>
      </c>
    </row>
    <row r="121" spans="1:6" ht="15" customHeight="1">
      <c r="B121" s="47" t="s">
        <v>230</v>
      </c>
      <c r="C121" s="12">
        <v>10.35</v>
      </c>
      <c r="D121" s="12">
        <v>10.02</v>
      </c>
      <c r="E121" s="12">
        <v>10.14</v>
      </c>
      <c r="F121" s="22">
        <v>33.29</v>
      </c>
    </row>
    <row r="122" spans="1:6" ht="15" customHeight="1">
      <c r="B122" s="47" t="s">
        <v>231</v>
      </c>
      <c r="C122" s="12">
        <v>10.44</v>
      </c>
      <c r="D122" s="12">
        <v>10.06</v>
      </c>
      <c r="E122" s="12">
        <v>10.199999999999999</v>
      </c>
      <c r="F122" s="22">
        <v>33.85</v>
      </c>
    </row>
    <row r="123" spans="1:6" ht="15" customHeight="1">
      <c r="B123" s="47" t="s">
        <v>232</v>
      </c>
      <c r="C123" s="12">
        <v>10.34</v>
      </c>
      <c r="D123" s="12">
        <v>10.039999999999999</v>
      </c>
      <c r="E123" s="12">
        <v>10.130000000000001</v>
      </c>
      <c r="F123" s="22">
        <v>31.9</v>
      </c>
    </row>
    <row r="124" spans="1:6" ht="15" customHeight="1">
      <c r="B124" s="47" t="s">
        <v>233</v>
      </c>
      <c r="C124" s="12">
        <v>10.35</v>
      </c>
      <c r="D124" s="12">
        <v>10</v>
      </c>
      <c r="E124" s="12">
        <v>10.119999999999999</v>
      </c>
      <c r="F124" s="22">
        <v>31.71</v>
      </c>
    </row>
    <row r="125" spans="1:6" ht="15" customHeight="1">
      <c r="B125" s="47" t="s">
        <v>234</v>
      </c>
      <c r="C125" s="12">
        <v>10.27</v>
      </c>
      <c r="D125" s="12">
        <v>10</v>
      </c>
      <c r="E125" s="12">
        <v>10.09</v>
      </c>
      <c r="F125" s="22">
        <v>31.73</v>
      </c>
    </row>
    <row r="126" spans="1:6" ht="15" customHeight="1">
      <c r="A126" s="47">
        <v>2005</v>
      </c>
      <c r="B126" s="47" t="s">
        <v>223</v>
      </c>
      <c r="C126" s="12">
        <v>10.35</v>
      </c>
      <c r="D126" s="12">
        <v>9.99</v>
      </c>
      <c r="E126" s="12">
        <v>10.11</v>
      </c>
      <c r="F126" s="22">
        <v>32.22</v>
      </c>
    </row>
    <row r="127" spans="1:6" ht="15" customHeight="1">
      <c r="B127" s="47" t="s">
        <v>224</v>
      </c>
      <c r="C127" s="12">
        <v>10.26</v>
      </c>
      <c r="D127" s="12">
        <v>10.01</v>
      </c>
      <c r="E127" s="12">
        <v>10.09</v>
      </c>
      <c r="F127" s="22">
        <v>31.52</v>
      </c>
    </row>
    <row r="128" spans="1:6" ht="15" customHeight="1">
      <c r="B128" s="47" t="s">
        <v>225</v>
      </c>
      <c r="C128" s="12">
        <v>10.29</v>
      </c>
      <c r="D128" s="12">
        <v>9.99</v>
      </c>
      <c r="E128" s="12">
        <v>10.1</v>
      </c>
      <c r="F128" s="22">
        <v>31.81</v>
      </c>
    </row>
    <row r="129" spans="1:6" ht="15" customHeight="1">
      <c r="B129" s="47" t="s">
        <v>226</v>
      </c>
      <c r="C129" s="12">
        <v>10.35</v>
      </c>
      <c r="D129" s="12">
        <v>10.01</v>
      </c>
      <c r="E129" s="12">
        <v>10.119999999999999</v>
      </c>
      <c r="F129" s="22">
        <v>32.07</v>
      </c>
    </row>
    <row r="130" spans="1:6" ht="15" customHeight="1">
      <c r="B130" s="47" t="s">
        <v>227</v>
      </c>
      <c r="C130" s="12">
        <v>10.36</v>
      </c>
      <c r="D130" s="12">
        <v>10.07</v>
      </c>
      <c r="E130" s="12">
        <v>10.18</v>
      </c>
      <c r="F130" s="22">
        <v>31.43</v>
      </c>
    </row>
    <row r="131" spans="1:6" ht="15" customHeight="1">
      <c r="B131" s="47" t="s">
        <v>228</v>
      </c>
      <c r="C131" s="12">
        <v>10.37</v>
      </c>
      <c r="D131" s="12">
        <v>10.039999999999999</v>
      </c>
      <c r="E131" s="12">
        <v>10.17</v>
      </c>
      <c r="F131" s="22">
        <v>31.96</v>
      </c>
    </row>
    <row r="132" spans="1:6" ht="15" customHeight="1">
      <c r="B132" s="47" t="s">
        <v>229</v>
      </c>
      <c r="C132" s="12">
        <v>10.47</v>
      </c>
      <c r="D132" s="12">
        <v>10.08</v>
      </c>
      <c r="E132" s="12">
        <v>10.23</v>
      </c>
      <c r="F132" s="22">
        <v>31.53</v>
      </c>
    </row>
    <row r="133" spans="1:6" ht="15" customHeight="1">
      <c r="B133" s="47" t="s">
        <v>230</v>
      </c>
      <c r="C133" s="12">
        <v>10.44</v>
      </c>
      <c r="D133" s="12">
        <v>10.08</v>
      </c>
      <c r="E133" s="12">
        <v>10.199999999999999</v>
      </c>
      <c r="F133" s="22">
        <v>30.84</v>
      </c>
    </row>
    <row r="134" spans="1:6" ht="15" customHeight="1">
      <c r="B134" s="47" t="s">
        <v>231</v>
      </c>
      <c r="C134" s="12">
        <v>10.44</v>
      </c>
      <c r="D134" s="12">
        <v>10.06</v>
      </c>
      <c r="E134" s="12">
        <v>10.199999999999999</v>
      </c>
      <c r="F134" s="22">
        <v>31.65</v>
      </c>
    </row>
    <row r="135" spans="1:6" ht="15" customHeight="1">
      <c r="B135" s="47" t="s">
        <v>232</v>
      </c>
      <c r="C135" s="12">
        <v>10.47</v>
      </c>
      <c r="D135" s="12">
        <v>9.99</v>
      </c>
      <c r="E135" s="12">
        <v>10.18</v>
      </c>
      <c r="F135" s="22">
        <v>31.86</v>
      </c>
    </row>
    <row r="136" spans="1:6" ht="15" customHeight="1">
      <c r="B136" s="47" t="s">
        <v>233</v>
      </c>
      <c r="C136" s="12">
        <v>10.4</v>
      </c>
      <c r="D136" s="12">
        <v>9.9600000000000009</v>
      </c>
      <c r="E136" s="12">
        <v>10.14</v>
      </c>
      <c r="F136" s="22">
        <v>30.93</v>
      </c>
    </row>
    <row r="137" spans="1:6" ht="15" customHeight="1">
      <c r="B137" s="47" t="s">
        <v>234</v>
      </c>
      <c r="C137" s="12">
        <v>10.37</v>
      </c>
      <c r="D137" s="12">
        <v>9.99</v>
      </c>
      <c r="E137" s="12">
        <v>10.119999999999999</v>
      </c>
      <c r="F137" s="22">
        <v>30.07</v>
      </c>
    </row>
    <row r="138" spans="1:6" ht="15" customHeight="1">
      <c r="A138" s="47">
        <v>2006</v>
      </c>
      <c r="B138" s="47" t="s">
        <v>223</v>
      </c>
      <c r="C138" s="12">
        <v>10.39</v>
      </c>
      <c r="D138" s="12">
        <v>10.039999999999999</v>
      </c>
      <c r="E138" s="12">
        <v>10.16</v>
      </c>
      <c r="F138" s="22">
        <v>30.96</v>
      </c>
    </row>
    <row r="139" spans="1:6" ht="15" customHeight="1">
      <c r="B139" s="47" t="s">
        <v>224</v>
      </c>
      <c r="C139" s="12">
        <v>10.42</v>
      </c>
      <c r="D139" s="12">
        <v>10.01</v>
      </c>
      <c r="E139" s="12">
        <v>10.16</v>
      </c>
      <c r="F139" s="22">
        <v>30.62</v>
      </c>
    </row>
    <row r="140" spans="1:6" ht="15" customHeight="1">
      <c r="B140" s="47" t="s">
        <v>225</v>
      </c>
      <c r="C140" s="12">
        <v>10.38</v>
      </c>
      <c r="D140" s="12">
        <v>10.01</v>
      </c>
      <c r="E140" s="12">
        <v>10.14</v>
      </c>
      <c r="F140" s="22">
        <v>30.93</v>
      </c>
    </row>
    <row r="141" spans="1:6" ht="15" customHeight="1">
      <c r="B141" s="47" t="s">
        <v>226</v>
      </c>
      <c r="C141" s="12">
        <v>10.38</v>
      </c>
      <c r="D141" s="12">
        <v>10</v>
      </c>
      <c r="E141" s="12">
        <v>10.130000000000001</v>
      </c>
      <c r="F141" s="22">
        <v>30.09</v>
      </c>
    </row>
    <row r="142" spans="1:6" ht="15" customHeight="1">
      <c r="B142" s="47" t="s">
        <v>227</v>
      </c>
      <c r="C142" s="12">
        <v>10.4</v>
      </c>
      <c r="D142" s="12">
        <v>10.07</v>
      </c>
      <c r="E142" s="12">
        <v>10.19</v>
      </c>
      <c r="F142" s="22">
        <v>31.83</v>
      </c>
    </row>
    <row r="143" spans="1:6" ht="15" customHeight="1">
      <c r="B143" s="47" t="s">
        <v>228</v>
      </c>
      <c r="C143" s="12">
        <v>10.5</v>
      </c>
      <c r="D143" s="12">
        <v>10.06</v>
      </c>
      <c r="E143" s="12">
        <v>10.24</v>
      </c>
      <c r="F143" s="22">
        <v>30.67</v>
      </c>
    </row>
    <row r="144" spans="1:6" ht="15" customHeight="1">
      <c r="B144" s="47" t="s">
        <v>229</v>
      </c>
      <c r="C144" s="12">
        <v>10.51</v>
      </c>
      <c r="D144" s="12">
        <v>10.08</v>
      </c>
      <c r="E144" s="12">
        <v>10.220000000000001</v>
      </c>
      <c r="F144" s="22">
        <v>29.88</v>
      </c>
    </row>
    <row r="145" spans="1:6" ht="15" customHeight="1">
      <c r="B145" s="47" t="s">
        <v>230</v>
      </c>
      <c r="C145" s="12">
        <v>10.48</v>
      </c>
      <c r="D145" s="12">
        <v>10.1</v>
      </c>
      <c r="E145" s="12">
        <v>10.24</v>
      </c>
      <c r="F145" s="22">
        <v>31.01</v>
      </c>
    </row>
    <row r="146" spans="1:6" ht="15" customHeight="1">
      <c r="B146" s="47" t="s">
        <v>231</v>
      </c>
      <c r="C146" s="12">
        <v>10.5</v>
      </c>
      <c r="D146" s="12">
        <v>10.06</v>
      </c>
      <c r="E146" s="12">
        <v>10.210000000000001</v>
      </c>
      <c r="F146" s="22">
        <v>30.66</v>
      </c>
    </row>
    <row r="147" spans="1:6" ht="15" customHeight="1">
      <c r="B147" s="47" t="s">
        <v>232</v>
      </c>
      <c r="C147" s="12">
        <v>10.45</v>
      </c>
      <c r="D147" s="12">
        <v>10.01</v>
      </c>
      <c r="E147" s="12">
        <v>10.18</v>
      </c>
      <c r="F147" s="22">
        <v>30.18</v>
      </c>
    </row>
    <row r="148" spans="1:6" ht="15" customHeight="1">
      <c r="B148" s="47" t="s">
        <v>233</v>
      </c>
      <c r="C148" s="12">
        <v>10.39</v>
      </c>
      <c r="D148" s="12">
        <v>10.02</v>
      </c>
      <c r="E148" s="12">
        <v>10.15</v>
      </c>
      <c r="F148" s="22">
        <v>29.34</v>
      </c>
    </row>
    <row r="149" spans="1:6" ht="15" customHeight="1">
      <c r="B149" s="47" t="s">
        <v>234</v>
      </c>
      <c r="C149" s="12">
        <v>10.32</v>
      </c>
      <c r="D149" s="12">
        <v>9.9600000000000009</v>
      </c>
      <c r="E149" s="12">
        <v>10.1</v>
      </c>
      <c r="F149" s="22">
        <v>29.08</v>
      </c>
    </row>
    <row r="150" spans="1:6" ht="15" customHeight="1">
      <c r="A150" s="47">
        <v>2007</v>
      </c>
      <c r="B150" s="47" t="s">
        <v>223</v>
      </c>
      <c r="C150" s="12">
        <v>10.33</v>
      </c>
      <c r="D150" s="12">
        <v>9.9499999999999993</v>
      </c>
      <c r="E150" s="12">
        <v>10.08</v>
      </c>
      <c r="F150" s="22">
        <v>29.56</v>
      </c>
    </row>
    <row r="151" spans="1:6" ht="15" customHeight="1">
      <c r="B151" s="47" t="s">
        <v>224</v>
      </c>
      <c r="C151" s="12">
        <v>10.3</v>
      </c>
      <c r="D151" s="12">
        <v>9.9700000000000006</v>
      </c>
      <c r="E151" s="12">
        <v>10.09</v>
      </c>
      <c r="F151" s="22">
        <v>28.87</v>
      </c>
    </row>
    <row r="152" spans="1:6" ht="15" customHeight="1">
      <c r="B152" s="47" t="s">
        <v>225</v>
      </c>
      <c r="C152" s="12">
        <v>10.28</v>
      </c>
      <c r="D152" s="12">
        <v>9.9700000000000006</v>
      </c>
      <c r="E152" s="12">
        <v>10.09</v>
      </c>
      <c r="F152" s="22">
        <v>29.12</v>
      </c>
    </row>
    <row r="153" spans="1:6" ht="15" customHeight="1">
      <c r="B153" s="47" t="s">
        <v>226</v>
      </c>
      <c r="C153" s="12">
        <v>10.33</v>
      </c>
      <c r="D153" s="12">
        <v>9.9700000000000006</v>
      </c>
      <c r="E153" s="12">
        <v>10.1</v>
      </c>
      <c r="F153" s="22">
        <v>29.45</v>
      </c>
    </row>
    <row r="154" spans="1:6" ht="15" customHeight="1">
      <c r="B154" s="47" t="s">
        <v>227</v>
      </c>
      <c r="C154" s="12">
        <v>10.32</v>
      </c>
      <c r="D154" s="12">
        <v>10.01</v>
      </c>
      <c r="E154" s="12">
        <v>10.119999999999999</v>
      </c>
      <c r="F154" s="22">
        <v>29.24</v>
      </c>
    </row>
    <row r="155" spans="1:6" ht="15" customHeight="1">
      <c r="B155" s="47" t="s">
        <v>228</v>
      </c>
      <c r="C155" s="12">
        <v>10.3</v>
      </c>
      <c r="D155" s="12">
        <v>10.029999999999999</v>
      </c>
      <c r="E155" s="12">
        <v>10.119999999999999</v>
      </c>
      <c r="F155" s="22">
        <v>29.01</v>
      </c>
    </row>
    <row r="156" spans="1:6" ht="15" customHeight="1">
      <c r="B156" s="47" t="s">
        <v>229</v>
      </c>
      <c r="C156" s="12">
        <v>10.31</v>
      </c>
      <c r="D156" s="12">
        <v>10.050000000000001</v>
      </c>
      <c r="E156" s="12">
        <v>10.14</v>
      </c>
      <c r="F156" s="22">
        <v>29.15</v>
      </c>
    </row>
    <row r="157" spans="1:6" ht="15" customHeight="1">
      <c r="B157" s="47" t="s">
        <v>230</v>
      </c>
      <c r="C157" s="12">
        <v>10.3</v>
      </c>
      <c r="D157" s="12">
        <v>10</v>
      </c>
      <c r="E157" s="12">
        <v>10.130000000000001</v>
      </c>
      <c r="F157" s="22">
        <v>28.68</v>
      </c>
    </row>
    <row r="158" spans="1:6" ht="15" customHeight="1">
      <c r="B158" s="47" t="s">
        <v>231</v>
      </c>
      <c r="C158" s="12">
        <v>10.32</v>
      </c>
      <c r="D158" s="12">
        <v>9.93</v>
      </c>
      <c r="E158" s="12">
        <v>10.1</v>
      </c>
      <c r="F158" s="22">
        <v>29.34</v>
      </c>
    </row>
    <row r="159" spans="1:6" ht="15" customHeight="1">
      <c r="B159" s="47" t="s">
        <v>232</v>
      </c>
      <c r="C159" s="12">
        <v>10.26</v>
      </c>
      <c r="D159" s="12">
        <v>10</v>
      </c>
      <c r="E159" s="12">
        <v>10.08</v>
      </c>
      <c r="F159" s="22">
        <v>28.6</v>
      </c>
    </row>
    <row r="160" spans="1:6" ht="15" customHeight="1">
      <c r="B160" s="47" t="s">
        <v>233</v>
      </c>
      <c r="C160" s="12">
        <v>10.17</v>
      </c>
      <c r="D160" s="12">
        <v>9.9600000000000009</v>
      </c>
      <c r="E160" s="12">
        <v>10.029999999999999</v>
      </c>
      <c r="F160" s="22">
        <v>27.3</v>
      </c>
    </row>
    <row r="161" spans="1:6" ht="15" customHeight="1">
      <c r="B161" s="47" t="s">
        <v>234</v>
      </c>
      <c r="C161" s="12">
        <v>10.11</v>
      </c>
      <c r="D161" s="12">
        <v>9.92</v>
      </c>
      <c r="E161" s="12">
        <v>9.98</v>
      </c>
      <c r="F161" s="22">
        <v>26.28</v>
      </c>
    </row>
    <row r="162" spans="1:6" ht="15" customHeight="1">
      <c r="A162" s="47">
        <v>2008</v>
      </c>
      <c r="B162" s="47" t="s">
        <v>223</v>
      </c>
      <c r="C162" s="12">
        <v>10.11</v>
      </c>
      <c r="D162" s="12">
        <v>9.89</v>
      </c>
      <c r="E162" s="12">
        <v>9.9700000000000006</v>
      </c>
      <c r="F162" s="22">
        <v>26.51</v>
      </c>
    </row>
    <row r="163" spans="1:6" ht="15" customHeight="1">
      <c r="B163" s="47" t="s">
        <v>224</v>
      </c>
      <c r="C163" s="12">
        <v>10.15</v>
      </c>
      <c r="D163" s="12">
        <v>9.8800000000000008</v>
      </c>
      <c r="E163" s="12">
        <v>9.9700000000000006</v>
      </c>
      <c r="F163" s="22">
        <v>25.64</v>
      </c>
    </row>
    <row r="164" spans="1:6" ht="15" customHeight="1">
      <c r="B164" s="47" t="s">
        <v>225</v>
      </c>
      <c r="C164" s="12">
        <v>10.06</v>
      </c>
      <c r="D164" s="12">
        <v>9.8800000000000008</v>
      </c>
      <c r="E164" s="12">
        <v>9.9499999999999993</v>
      </c>
      <c r="F164" s="22">
        <v>25.63</v>
      </c>
    </row>
    <row r="165" spans="1:6" ht="15" customHeight="1">
      <c r="B165" s="47" t="s">
        <v>226</v>
      </c>
      <c r="C165" s="12">
        <v>10.1</v>
      </c>
      <c r="D165" s="12">
        <v>9.9</v>
      </c>
      <c r="E165" s="12">
        <v>9.9600000000000009</v>
      </c>
      <c r="F165" s="22">
        <v>26.32</v>
      </c>
    </row>
    <row r="166" spans="1:6" ht="15" customHeight="1">
      <c r="B166" s="47" t="s">
        <v>227</v>
      </c>
      <c r="C166" s="12">
        <v>10.119999999999999</v>
      </c>
      <c r="D166" s="12">
        <v>9.92</v>
      </c>
      <c r="E166" s="12">
        <v>9.99</v>
      </c>
      <c r="F166" s="22">
        <v>26.27</v>
      </c>
    </row>
    <row r="167" spans="1:6" ht="15" customHeight="1">
      <c r="B167" s="47" t="s">
        <v>228</v>
      </c>
      <c r="C167" s="108">
        <v>10.16</v>
      </c>
      <c r="D167" s="108">
        <v>9.9600000000000009</v>
      </c>
      <c r="E167" s="108">
        <v>10.02</v>
      </c>
      <c r="F167" s="109">
        <v>26.86</v>
      </c>
    </row>
    <row r="168" spans="1:6" ht="15" customHeight="1">
      <c r="B168" s="47" t="s">
        <v>229</v>
      </c>
      <c r="C168" s="12">
        <v>10.14</v>
      </c>
      <c r="D168" s="12">
        <v>9.94</v>
      </c>
      <c r="E168" s="12">
        <v>10</v>
      </c>
      <c r="F168" s="22">
        <v>26.42</v>
      </c>
    </row>
    <row r="169" spans="1:6" ht="15" customHeight="1">
      <c r="B169" s="47" t="s">
        <v>230</v>
      </c>
      <c r="C169" s="12">
        <v>10.11</v>
      </c>
      <c r="D169" s="12">
        <v>9.9</v>
      </c>
      <c r="E169" s="12">
        <v>9.9700000000000006</v>
      </c>
      <c r="F169" s="22">
        <v>27.05</v>
      </c>
    </row>
    <row r="170" spans="1:6" ht="15" customHeight="1">
      <c r="B170" s="47" t="s">
        <v>231</v>
      </c>
      <c r="C170" s="12">
        <v>10.11</v>
      </c>
      <c r="D170" s="12">
        <v>9.92</v>
      </c>
      <c r="E170" s="12">
        <v>9.98</v>
      </c>
      <c r="F170" s="22">
        <v>26.52</v>
      </c>
    </row>
    <row r="171" spans="1:6" ht="15" customHeight="1">
      <c r="B171" s="47" t="s">
        <v>232</v>
      </c>
      <c r="C171" s="12">
        <v>10.08</v>
      </c>
      <c r="D171" s="12">
        <v>9.85</v>
      </c>
      <c r="E171" s="12">
        <v>9.93</v>
      </c>
      <c r="F171" s="22">
        <v>24.97</v>
      </c>
    </row>
    <row r="172" spans="1:6" ht="15" customHeight="1">
      <c r="B172" s="47" t="s">
        <v>233</v>
      </c>
      <c r="C172" s="11">
        <v>10.050000000000001</v>
      </c>
      <c r="D172" s="11">
        <v>9.86</v>
      </c>
      <c r="E172" s="11">
        <v>9.93</v>
      </c>
      <c r="F172" s="22">
        <v>24.83</v>
      </c>
    </row>
    <row r="173" spans="1:6" ht="15" customHeight="1">
      <c r="B173" s="47" t="s">
        <v>234</v>
      </c>
      <c r="C173" s="11">
        <v>10.029999999999999</v>
      </c>
      <c r="D173" s="11">
        <v>9.8800000000000008</v>
      </c>
      <c r="E173" s="11">
        <v>9.93</v>
      </c>
      <c r="F173" s="22">
        <v>24.72</v>
      </c>
    </row>
    <row r="174" spans="1:6" ht="15" customHeight="1">
      <c r="A174" s="47">
        <v>2009</v>
      </c>
      <c r="B174" s="47" t="s">
        <v>223</v>
      </c>
      <c r="C174" s="12">
        <v>10.039999999999999</v>
      </c>
      <c r="D174" s="12">
        <v>9.86</v>
      </c>
      <c r="E174" s="12">
        <v>9.93</v>
      </c>
      <c r="F174" s="22">
        <v>24.34</v>
      </c>
    </row>
    <row r="175" spans="1:6" ht="15" customHeight="1">
      <c r="B175" s="47" t="s">
        <v>224</v>
      </c>
      <c r="C175" s="12">
        <v>10</v>
      </c>
      <c r="D175" s="12">
        <v>9.84</v>
      </c>
      <c r="E175" s="12">
        <v>9.8800000000000008</v>
      </c>
      <c r="F175" s="22">
        <v>24.05</v>
      </c>
    </row>
    <row r="176" spans="1:6" ht="15" customHeight="1">
      <c r="B176" s="47" t="s">
        <v>225</v>
      </c>
      <c r="C176" s="12">
        <v>10.02</v>
      </c>
      <c r="D176" s="12">
        <v>9.8699999999999992</v>
      </c>
      <c r="E176" s="12">
        <v>9.92</v>
      </c>
      <c r="F176" s="22">
        <v>24.16</v>
      </c>
    </row>
    <row r="177" spans="1:6" ht="15" customHeight="1">
      <c r="B177" s="47" t="s">
        <v>226</v>
      </c>
      <c r="C177" s="12">
        <v>10.039999999999999</v>
      </c>
      <c r="D177" s="12">
        <v>9.85</v>
      </c>
      <c r="E177" s="12">
        <v>9.91</v>
      </c>
      <c r="F177" s="22">
        <v>24.05</v>
      </c>
    </row>
    <row r="178" spans="1:6" ht="15" customHeight="1">
      <c r="B178" s="47" t="s">
        <v>227</v>
      </c>
      <c r="C178" s="12">
        <v>10.039999999999999</v>
      </c>
      <c r="D178" s="12">
        <v>9.89</v>
      </c>
      <c r="E178" s="12">
        <v>9.92</v>
      </c>
      <c r="F178" s="22">
        <v>23.54</v>
      </c>
    </row>
    <row r="179" spans="1:6" ht="15" customHeight="1">
      <c r="B179" s="47" t="s">
        <v>228</v>
      </c>
      <c r="C179" s="108">
        <v>10.039999999999999</v>
      </c>
      <c r="D179" s="108">
        <v>9.8699999999999992</v>
      </c>
      <c r="E179" s="108">
        <v>9.93</v>
      </c>
      <c r="F179" s="109">
        <v>24.33</v>
      </c>
    </row>
    <row r="180" spans="1:6" ht="15" customHeight="1">
      <c r="B180" s="47" t="s">
        <v>229</v>
      </c>
      <c r="C180" s="12">
        <v>10.07</v>
      </c>
      <c r="D180" s="12">
        <v>9.9</v>
      </c>
      <c r="E180" s="12">
        <v>9.94</v>
      </c>
      <c r="F180" s="22">
        <v>24.35</v>
      </c>
    </row>
    <row r="181" spans="1:6" ht="15" customHeight="1">
      <c r="B181" s="47" t="s">
        <v>230</v>
      </c>
      <c r="C181" s="12">
        <v>10.06</v>
      </c>
      <c r="D181" s="12">
        <v>9.9</v>
      </c>
      <c r="E181" s="12">
        <v>9.9499999999999993</v>
      </c>
      <c r="F181" s="22">
        <v>24.38</v>
      </c>
    </row>
    <row r="182" spans="1:6" ht="15" customHeight="1">
      <c r="B182" s="47" t="s">
        <v>231</v>
      </c>
      <c r="C182" s="12">
        <v>10.039999999999999</v>
      </c>
      <c r="D182" s="12">
        <v>9.93</v>
      </c>
      <c r="E182" s="12">
        <v>9.9499999999999993</v>
      </c>
      <c r="F182" s="22">
        <v>23.89</v>
      </c>
    </row>
    <row r="183" spans="1:6" ht="15" customHeight="1">
      <c r="B183" s="47" t="s">
        <v>232</v>
      </c>
      <c r="C183" s="12">
        <v>10</v>
      </c>
      <c r="D183" s="12">
        <v>9.8699999999999992</v>
      </c>
      <c r="E183" s="12">
        <v>9.91</v>
      </c>
      <c r="F183" s="22">
        <v>24.16</v>
      </c>
    </row>
    <row r="184" spans="1:6" ht="15" customHeight="1">
      <c r="B184" s="47" t="s">
        <v>233</v>
      </c>
      <c r="C184" s="11">
        <v>9.9700000000000006</v>
      </c>
      <c r="D184" s="11">
        <v>9.8699999999999992</v>
      </c>
      <c r="E184" s="11">
        <v>9.9</v>
      </c>
      <c r="F184" s="22">
        <v>22.31</v>
      </c>
    </row>
    <row r="185" spans="1:6" ht="15" customHeight="1">
      <c r="B185" s="47" t="s">
        <v>234</v>
      </c>
      <c r="C185" s="11">
        <v>9.94</v>
      </c>
      <c r="D185" s="11">
        <v>9.81</v>
      </c>
      <c r="E185" s="11">
        <v>9.85</v>
      </c>
      <c r="F185" s="22">
        <v>22.46</v>
      </c>
    </row>
    <row r="186" spans="1:6" ht="15" customHeight="1">
      <c r="A186" s="47">
        <v>2010</v>
      </c>
      <c r="B186" s="47" t="s">
        <v>223</v>
      </c>
      <c r="C186" s="12">
        <v>9.94</v>
      </c>
      <c r="D186" s="12">
        <v>9.7899999999999991</v>
      </c>
      <c r="E186" s="12">
        <v>9.83</v>
      </c>
      <c r="F186" s="22">
        <v>22.34</v>
      </c>
    </row>
    <row r="187" spans="1:6" ht="15" customHeight="1">
      <c r="B187" s="47" t="s">
        <v>224</v>
      </c>
      <c r="C187" s="12">
        <v>9.94</v>
      </c>
      <c r="D187" s="12">
        <v>9.82</v>
      </c>
      <c r="E187" s="12">
        <v>9.84</v>
      </c>
      <c r="F187" s="22">
        <v>22.88</v>
      </c>
    </row>
    <row r="188" spans="1:6" ht="15" customHeight="1">
      <c r="B188" s="47" t="s">
        <v>225</v>
      </c>
      <c r="C188" s="12">
        <v>9.94</v>
      </c>
      <c r="D188" s="12">
        <v>9.81</v>
      </c>
      <c r="E188" s="12">
        <v>9.86</v>
      </c>
      <c r="F188" s="22">
        <v>21.79</v>
      </c>
    </row>
    <row r="189" spans="1:6" ht="15" customHeight="1">
      <c r="B189" s="47" t="s">
        <v>226</v>
      </c>
      <c r="C189" s="12">
        <v>9.89</v>
      </c>
      <c r="D189" s="12">
        <v>9.82</v>
      </c>
      <c r="E189" s="12">
        <v>9.84</v>
      </c>
      <c r="F189" s="22">
        <v>21.13</v>
      </c>
    </row>
    <row r="190" spans="1:6" ht="15" customHeight="1">
      <c r="B190" s="47" t="s">
        <v>227</v>
      </c>
      <c r="C190" s="12">
        <v>9.8699999999999992</v>
      </c>
      <c r="D190" s="12">
        <v>9.81</v>
      </c>
      <c r="E190" s="12">
        <v>9.83</v>
      </c>
      <c r="F190" s="22">
        <v>21.32</v>
      </c>
    </row>
    <row r="191" spans="1:6" ht="15" customHeight="1">
      <c r="B191" s="47" t="s">
        <v>228</v>
      </c>
      <c r="C191" s="108">
        <v>9.9499999999999993</v>
      </c>
      <c r="D191" s="108">
        <v>9.8800000000000008</v>
      </c>
      <c r="E191" s="108">
        <v>9.89</v>
      </c>
      <c r="F191" s="109">
        <v>21.55</v>
      </c>
    </row>
    <row r="192" spans="1:6" ht="15" customHeight="1">
      <c r="B192" s="47" t="s">
        <v>229</v>
      </c>
      <c r="C192" s="12">
        <v>9.89</v>
      </c>
      <c r="D192" s="12">
        <v>9.81</v>
      </c>
      <c r="E192" s="12">
        <v>9.84</v>
      </c>
      <c r="F192" s="22">
        <v>21.08</v>
      </c>
    </row>
    <row r="193" spans="1:6" ht="15" customHeight="1">
      <c r="B193" s="47" t="s">
        <v>230</v>
      </c>
      <c r="C193" s="12">
        <v>9.94</v>
      </c>
      <c r="D193" s="12">
        <v>9.81</v>
      </c>
      <c r="E193" s="12">
        <v>9.83</v>
      </c>
      <c r="F193" s="22">
        <v>21.64</v>
      </c>
    </row>
    <row r="194" spans="1:6" ht="15" customHeight="1">
      <c r="B194" s="47" t="s">
        <v>231</v>
      </c>
      <c r="C194" s="12">
        <v>9.8699999999999992</v>
      </c>
      <c r="D194" s="12">
        <v>9.7799999999999994</v>
      </c>
      <c r="E194" s="12">
        <v>9.81</v>
      </c>
      <c r="F194" s="22">
        <v>20.91</v>
      </c>
    </row>
    <row r="195" spans="1:6" ht="15" customHeight="1">
      <c r="B195" s="47" t="s">
        <v>232</v>
      </c>
      <c r="C195" s="12">
        <v>9.83</v>
      </c>
      <c r="D195" s="12">
        <v>9.82</v>
      </c>
      <c r="E195" s="12">
        <v>9.82</v>
      </c>
      <c r="F195" s="22">
        <v>21.12</v>
      </c>
    </row>
    <row r="196" spans="1:6" ht="15" customHeight="1">
      <c r="B196" s="47" t="s">
        <v>233</v>
      </c>
      <c r="C196" s="11">
        <v>9.82</v>
      </c>
      <c r="D196" s="11">
        <v>9.77</v>
      </c>
      <c r="E196" s="11">
        <v>9.7899999999999991</v>
      </c>
      <c r="F196" s="22">
        <v>21.31</v>
      </c>
    </row>
    <row r="197" spans="1:6" ht="15" customHeight="1">
      <c r="B197" s="47" t="s">
        <v>234</v>
      </c>
      <c r="C197" s="11">
        <v>9.77</v>
      </c>
      <c r="D197" s="11">
        <v>9.7100000000000009</v>
      </c>
      <c r="E197" s="11">
        <v>9.73</v>
      </c>
      <c r="F197" s="22">
        <v>20</v>
      </c>
    </row>
    <row r="198" spans="1:6" ht="15" customHeight="1">
      <c r="A198" s="47">
        <v>2011</v>
      </c>
      <c r="B198" s="47" t="s">
        <v>223</v>
      </c>
      <c r="C198" s="12">
        <v>9.82</v>
      </c>
      <c r="D198" s="12">
        <v>9.73</v>
      </c>
      <c r="E198" s="12">
        <v>9.77</v>
      </c>
      <c r="F198" s="22">
        <v>20.27</v>
      </c>
    </row>
    <row r="199" spans="1:6" ht="15" customHeight="1">
      <c r="B199" s="47" t="s">
        <v>224</v>
      </c>
      <c r="C199" s="12">
        <v>9.76</v>
      </c>
      <c r="D199" s="12">
        <v>9.7899999999999991</v>
      </c>
      <c r="E199" s="12">
        <v>9.7799999999999994</v>
      </c>
      <c r="F199" s="22">
        <v>18.760000000000002</v>
      </c>
    </row>
    <row r="200" spans="1:6" ht="15" customHeight="1">
      <c r="B200" s="47" t="s">
        <v>225</v>
      </c>
      <c r="C200" s="12">
        <v>9.77</v>
      </c>
      <c r="D200" s="12">
        <v>9.7100000000000009</v>
      </c>
      <c r="E200" s="12">
        <v>9.74</v>
      </c>
      <c r="F200" s="22">
        <v>19.93</v>
      </c>
    </row>
    <row r="201" spans="1:6" ht="15" customHeight="1">
      <c r="B201" s="47" t="s">
        <v>226</v>
      </c>
      <c r="C201" s="12">
        <v>9.7200000000000006</v>
      </c>
      <c r="D201" s="12">
        <v>9.75</v>
      </c>
      <c r="E201" s="12">
        <v>9.74</v>
      </c>
      <c r="F201" s="22">
        <v>19.600000000000001</v>
      </c>
    </row>
    <row r="202" spans="1:6" ht="15" customHeight="1">
      <c r="B202" s="47" t="s">
        <v>227</v>
      </c>
      <c r="C202" s="12">
        <v>9.84</v>
      </c>
      <c r="D202" s="12">
        <v>9.74</v>
      </c>
      <c r="E202" s="12">
        <v>9.77</v>
      </c>
      <c r="F202" s="22">
        <v>20.02</v>
      </c>
    </row>
    <row r="203" spans="1:6" ht="15" customHeight="1">
      <c r="B203" s="47" t="s">
        <v>228</v>
      </c>
      <c r="C203" s="108">
        <v>9.73</v>
      </c>
      <c r="D203" s="108">
        <v>9.76</v>
      </c>
      <c r="E203" s="108">
        <v>9.76</v>
      </c>
      <c r="F203" s="109">
        <v>19.52</v>
      </c>
    </row>
    <row r="204" spans="1:6" ht="15" customHeight="1">
      <c r="B204" s="47" t="s">
        <v>229</v>
      </c>
      <c r="C204" s="12">
        <v>9.7899999999999991</v>
      </c>
      <c r="D204" s="12">
        <v>9.77</v>
      </c>
      <c r="E204" s="12">
        <v>9.77</v>
      </c>
      <c r="F204" s="22">
        <v>18.899999999999999</v>
      </c>
    </row>
    <row r="205" spans="1:6" ht="15" customHeight="1">
      <c r="B205" s="47" t="s">
        <v>230</v>
      </c>
      <c r="C205" s="12">
        <v>9.77</v>
      </c>
      <c r="D205" s="12">
        <v>9.75</v>
      </c>
      <c r="E205" s="12">
        <v>9.74</v>
      </c>
      <c r="F205" s="22">
        <v>19.489999999999998</v>
      </c>
    </row>
    <row r="206" spans="1:6" ht="15" customHeight="1">
      <c r="B206" s="47" t="s">
        <v>231</v>
      </c>
      <c r="C206" s="12">
        <v>9.68</v>
      </c>
      <c r="D206" s="12">
        <v>9.68</v>
      </c>
      <c r="E206" s="12">
        <v>9.69</v>
      </c>
      <c r="F206" s="22">
        <v>19.2</v>
      </c>
    </row>
    <row r="207" spans="1:6" ht="15" customHeight="1">
      <c r="B207" s="47" t="s">
        <v>232</v>
      </c>
      <c r="C207" s="12">
        <v>9.6199999999999992</v>
      </c>
      <c r="D207" s="12">
        <v>9.67</v>
      </c>
      <c r="E207" s="12">
        <v>9.66</v>
      </c>
      <c r="F207" s="22">
        <v>18.8</v>
      </c>
    </row>
    <row r="208" spans="1:6" ht="15" customHeight="1">
      <c r="B208" s="47" t="s">
        <v>233</v>
      </c>
      <c r="C208" s="11">
        <v>9.6199999999999992</v>
      </c>
      <c r="D208" s="11">
        <v>9.68</v>
      </c>
      <c r="E208" s="11">
        <v>9.66</v>
      </c>
      <c r="F208" s="22">
        <v>18.66</v>
      </c>
    </row>
    <row r="209" spans="2:6" ht="15" customHeight="1">
      <c r="B209" s="47" t="s">
        <v>234</v>
      </c>
      <c r="C209" s="11">
        <v>9.5299999999999994</v>
      </c>
      <c r="D209" s="11">
        <v>9.65</v>
      </c>
      <c r="E209" s="11">
        <v>9.6300000000000008</v>
      </c>
      <c r="F209" s="22">
        <v>18.05</v>
      </c>
    </row>
    <row r="212" spans="2:6" ht="15" customHeight="1">
      <c r="C212" s="26"/>
      <c r="D212" s="26"/>
      <c r="E212" s="26"/>
      <c r="F212" s="26"/>
    </row>
  </sheetData>
  <pageMargins left="0" right="0" top="0" bottom="0" header="0" footer="0"/>
  <pageSetup scale="8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showGridLines="0" workbookViewId="0"/>
  </sheetViews>
  <sheetFormatPr defaultRowHeight="15"/>
  <cols>
    <col min="1" max="1" width="11.140625" style="47" customWidth="1"/>
    <col min="2" max="2" width="12.7109375" style="19" bestFit="1" customWidth="1"/>
    <col min="3" max="3" width="26.85546875" style="30" bestFit="1" customWidth="1"/>
    <col min="4" max="7" width="8.85546875" style="25" customWidth="1"/>
    <col min="8" max="256" width="9.140625" style="11"/>
    <col min="257" max="257" width="11.140625" style="11" customWidth="1"/>
    <col min="258" max="258" width="12.7109375" style="11" bestFit="1" customWidth="1"/>
    <col min="259" max="259" width="26.85546875" style="11" bestFit="1" customWidth="1"/>
    <col min="260" max="263" width="8.85546875" style="11" customWidth="1"/>
    <col min="264" max="512" width="9.140625" style="11"/>
    <col min="513" max="513" width="11.140625" style="11" customWidth="1"/>
    <col min="514" max="514" width="12.7109375" style="11" bestFit="1" customWidth="1"/>
    <col min="515" max="515" width="26.85546875" style="11" bestFit="1" customWidth="1"/>
    <col min="516" max="519" width="8.85546875" style="11" customWidth="1"/>
    <col min="520" max="768" width="9.140625" style="11"/>
    <col min="769" max="769" width="11.140625" style="11" customWidth="1"/>
    <col min="770" max="770" width="12.7109375" style="11" bestFit="1" customWidth="1"/>
    <col min="771" max="771" width="26.85546875" style="11" bestFit="1" customWidth="1"/>
    <col min="772" max="775" width="8.85546875" style="11" customWidth="1"/>
    <col min="776" max="1024" width="9.140625" style="11"/>
    <col min="1025" max="1025" width="11.140625" style="11" customWidth="1"/>
    <col min="1026" max="1026" width="12.7109375" style="11" bestFit="1" customWidth="1"/>
    <col min="1027" max="1027" width="26.85546875" style="11" bestFit="1" customWidth="1"/>
    <col min="1028" max="1031" width="8.85546875" style="11" customWidth="1"/>
    <col min="1032" max="1280" width="9.140625" style="11"/>
    <col min="1281" max="1281" width="11.140625" style="11" customWidth="1"/>
    <col min="1282" max="1282" width="12.7109375" style="11" bestFit="1" customWidth="1"/>
    <col min="1283" max="1283" width="26.85546875" style="11" bestFit="1" customWidth="1"/>
    <col min="1284" max="1287" width="8.85546875" style="11" customWidth="1"/>
    <col min="1288" max="1536" width="9.140625" style="11"/>
    <col min="1537" max="1537" width="11.140625" style="11" customWidth="1"/>
    <col min="1538" max="1538" width="12.7109375" style="11" bestFit="1" customWidth="1"/>
    <col min="1539" max="1539" width="26.85546875" style="11" bestFit="1" customWidth="1"/>
    <col min="1540" max="1543" width="8.85546875" style="11" customWidth="1"/>
    <col min="1544" max="1792" width="9.140625" style="11"/>
    <col min="1793" max="1793" width="11.140625" style="11" customWidth="1"/>
    <col min="1794" max="1794" width="12.7109375" style="11" bestFit="1" customWidth="1"/>
    <col min="1795" max="1795" width="26.85546875" style="11" bestFit="1" customWidth="1"/>
    <col min="1796" max="1799" width="8.85546875" style="11" customWidth="1"/>
    <col min="1800" max="2048" width="9.140625" style="11"/>
    <col min="2049" max="2049" width="11.140625" style="11" customWidth="1"/>
    <col min="2050" max="2050" width="12.7109375" style="11" bestFit="1" customWidth="1"/>
    <col min="2051" max="2051" width="26.85546875" style="11" bestFit="1" customWidth="1"/>
    <col min="2052" max="2055" width="8.85546875" style="11" customWidth="1"/>
    <col min="2056" max="2304" width="9.140625" style="11"/>
    <col min="2305" max="2305" width="11.140625" style="11" customWidth="1"/>
    <col min="2306" max="2306" width="12.7109375" style="11" bestFit="1" customWidth="1"/>
    <col min="2307" max="2307" width="26.85546875" style="11" bestFit="1" customWidth="1"/>
    <col min="2308" max="2311" width="8.85546875" style="11" customWidth="1"/>
    <col min="2312" max="2560" width="9.140625" style="11"/>
    <col min="2561" max="2561" width="11.140625" style="11" customWidth="1"/>
    <col min="2562" max="2562" width="12.7109375" style="11" bestFit="1" customWidth="1"/>
    <col min="2563" max="2563" width="26.85546875" style="11" bestFit="1" customWidth="1"/>
    <col min="2564" max="2567" width="8.85546875" style="11" customWidth="1"/>
    <col min="2568" max="2816" width="9.140625" style="11"/>
    <col min="2817" max="2817" width="11.140625" style="11" customWidth="1"/>
    <col min="2818" max="2818" width="12.7109375" style="11" bestFit="1" customWidth="1"/>
    <col min="2819" max="2819" width="26.85546875" style="11" bestFit="1" customWidth="1"/>
    <col min="2820" max="2823" width="8.85546875" style="11" customWidth="1"/>
    <col min="2824" max="3072" width="9.140625" style="11"/>
    <col min="3073" max="3073" width="11.140625" style="11" customWidth="1"/>
    <col min="3074" max="3074" width="12.7109375" style="11" bestFit="1" customWidth="1"/>
    <col min="3075" max="3075" width="26.85546875" style="11" bestFit="1" customWidth="1"/>
    <col min="3076" max="3079" width="8.85546875" style="11" customWidth="1"/>
    <col min="3080" max="3328" width="9.140625" style="11"/>
    <col min="3329" max="3329" width="11.140625" style="11" customWidth="1"/>
    <col min="3330" max="3330" width="12.7109375" style="11" bestFit="1" customWidth="1"/>
    <col min="3331" max="3331" width="26.85546875" style="11" bestFit="1" customWidth="1"/>
    <col min="3332" max="3335" width="8.85546875" style="11" customWidth="1"/>
    <col min="3336" max="3584" width="9.140625" style="11"/>
    <col min="3585" max="3585" width="11.140625" style="11" customWidth="1"/>
    <col min="3586" max="3586" width="12.7109375" style="11" bestFit="1" customWidth="1"/>
    <col min="3587" max="3587" width="26.85546875" style="11" bestFit="1" customWidth="1"/>
    <col min="3588" max="3591" width="8.85546875" style="11" customWidth="1"/>
    <col min="3592" max="3840" width="9.140625" style="11"/>
    <col min="3841" max="3841" width="11.140625" style="11" customWidth="1"/>
    <col min="3842" max="3842" width="12.7109375" style="11" bestFit="1" customWidth="1"/>
    <col min="3843" max="3843" width="26.85546875" style="11" bestFit="1" customWidth="1"/>
    <col min="3844" max="3847" width="8.85546875" style="11" customWidth="1"/>
    <col min="3848" max="4096" width="9.140625" style="11"/>
    <col min="4097" max="4097" width="11.140625" style="11" customWidth="1"/>
    <col min="4098" max="4098" width="12.7109375" style="11" bestFit="1" customWidth="1"/>
    <col min="4099" max="4099" width="26.85546875" style="11" bestFit="1" customWidth="1"/>
    <col min="4100" max="4103" width="8.85546875" style="11" customWidth="1"/>
    <col min="4104" max="4352" width="9.140625" style="11"/>
    <col min="4353" max="4353" width="11.140625" style="11" customWidth="1"/>
    <col min="4354" max="4354" width="12.7109375" style="11" bestFit="1" customWidth="1"/>
    <col min="4355" max="4355" width="26.85546875" style="11" bestFit="1" customWidth="1"/>
    <col min="4356" max="4359" width="8.85546875" style="11" customWidth="1"/>
    <col min="4360" max="4608" width="9.140625" style="11"/>
    <col min="4609" max="4609" width="11.140625" style="11" customWidth="1"/>
    <col min="4610" max="4610" width="12.7109375" style="11" bestFit="1" customWidth="1"/>
    <col min="4611" max="4611" width="26.85546875" style="11" bestFit="1" customWidth="1"/>
    <col min="4612" max="4615" width="8.85546875" style="11" customWidth="1"/>
    <col min="4616" max="4864" width="9.140625" style="11"/>
    <col min="4865" max="4865" width="11.140625" style="11" customWidth="1"/>
    <col min="4866" max="4866" width="12.7109375" style="11" bestFit="1" customWidth="1"/>
    <col min="4867" max="4867" width="26.85546875" style="11" bestFit="1" customWidth="1"/>
    <col min="4868" max="4871" width="8.85546875" style="11" customWidth="1"/>
    <col min="4872" max="5120" width="9.140625" style="11"/>
    <col min="5121" max="5121" width="11.140625" style="11" customWidth="1"/>
    <col min="5122" max="5122" width="12.7109375" style="11" bestFit="1" customWidth="1"/>
    <col min="5123" max="5123" width="26.85546875" style="11" bestFit="1" customWidth="1"/>
    <col min="5124" max="5127" width="8.85546875" style="11" customWidth="1"/>
    <col min="5128" max="5376" width="9.140625" style="11"/>
    <col min="5377" max="5377" width="11.140625" style="11" customWidth="1"/>
    <col min="5378" max="5378" width="12.7109375" style="11" bestFit="1" customWidth="1"/>
    <col min="5379" max="5379" width="26.85546875" style="11" bestFit="1" customWidth="1"/>
    <col min="5380" max="5383" width="8.85546875" style="11" customWidth="1"/>
    <col min="5384" max="5632" width="9.140625" style="11"/>
    <col min="5633" max="5633" width="11.140625" style="11" customWidth="1"/>
    <col min="5634" max="5634" width="12.7109375" style="11" bestFit="1" customWidth="1"/>
    <col min="5635" max="5635" width="26.85546875" style="11" bestFit="1" customWidth="1"/>
    <col min="5636" max="5639" width="8.85546875" style="11" customWidth="1"/>
    <col min="5640" max="5888" width="9.140625" style="11"/>
    <col min="5889" max="5889" width="11.140625" style="11" customWidth="1"/>
    <col min="5890" max="5890" width="12.7109375" style="11" bestFit="1" customWidth="1"/>
    <col min="5891" max="5891" width="26.85546875" style="11" bestFit="1" customWidth="1"/>
    <col min="5892" max="5895" width="8.85546875" style="11" customWidth="1"/>
    <col min="5896" max="6144" width="9.140625" style="11"/>
    <col min="6145" max="6145" width="11.140625" style="11" customWidth="1"/>
    <col min="6146" max="6146" width="12.7109375" style="11" bestFit="1" customWidth="1"/>
    <col min="6147" max="6147" width="26.85546875" style="11" bestFit="1" customWidth="1"/>
    <col min="6148" max="6151" width="8.85546875" style="11" customWidth="1"/>
    <col min="6152" max="6400" width="9.140625" style="11"/>
    <col min="6401" max="6401" width="11.140625" style="11" customWidth="1"/>
    <col min="6402" max="6402" width="12.7109375" style="11" bestFit="1" customWidth="1"/>
    <col min="6403" max="6403" width="26.85546875" style="11" bestFit="1" customWidth="1"/>
    <col min="6404" max="6407" width="8.85546875" style="11" customWidth="1"/>
    <col min="6408" max="6656" width="9.140625" style="11"/>
    <col min="6657" max="6657" width="11.140625" style="11" customWidth="1"/>
    <col min="6658" max="6658" width="12.7109375" style="11" bestFit="1" customWidth="1"/>
    <col min="6659" max="6659" width="26.85546875" style="11" bestFit="1" customWidth="1"/>
    <col min="6660" max="6663" width="8.85546875" style="11" customWidth="1"/>
    <col min="6664" max="6912" width="9.140625" style="11"/>
    <col min="6913" max="6913" width="11.140625" style="11" customWidth="1"/>
    <col min="6914" max="6914" width="12.7109375" style="11" bestFit="1" customWidth="1"/>
    <col min="6915" max="6915" width="26.85546875" style="11" bestFit="1" customWidth="1"/>
    <col min="6916" max="6919" width="8.85546875" style="11" customWidth="1"/>
    <col min="6920" max="7168" width="9.140625" style="11"/>
    <col min="7169" max="7169" width="11.140625" style="11" customWidth="1"/>
    <col min="7170" max="7170" width="12.7109375" style="11" bestFit="1" customWidth="1"/>
    <col min="7171" max="7171" width="26.85546875" style="11" bestFit="1" customWidth="1"/>
    <col min="7172" max="7175" width="8.85546875" style="11" customWidth="1"/>
    <col min="7176" max="7424" width="9.140625" style="11"/>
    <col min="7425" max="7425" width="11.140625" style="11" customWidth="1"/>
    <col min="7426" max="7426" width="12.7109375" style="11" bestFit="1" customWidth="1"/>
    <col min="7427" max="7427" width="26.85546875" style="11" bestFit="1" customWidth="1"/>
    <col min="7428" max="7431" width="8.85546875" style="11" customWidth="1"/>
    <col min="7432" max="7680" width="9.140625" style="11"/>
    <col min="7681" max="7681" width="11.140625" style="11" customWidth="1"/>
    <col min="7682" max="7682" width="12.7109375" style="11" bestFit="1" customWidth="1"/>
    <col min="7683" max="7683" width="26.85546875" style="11" bestFit="1" customWidth="1"/>
    <col min="7684" max="7687" width="8.85546875" style="11" customWidth="1"/>
    <col min="7688" max="7936" width="9.140625" style="11"/>
    <col min="7937" max="7937" width="11.140625" style="11" customWidth="1"/>
    <col min="7938" max="7938" width="12.7109375" style="11" bestFit="1" customWidth="1"/>
    <col min="7939" max="7939" width="26.85546875" style="11" bestFit="1" customWidth="1"/>
    <col min="7940" max="7943" width="8.85546875" style="11" customWidth="1"/>
    <col min="7944" max="8192" width="9.140625" style="11"/>
    <col min="8193" max="8193" width="11.140625" style="11" customWidth="1"/>
    <col min="8194" max="8194" width="12.7109375" style="11" bestFit="1" customWidth="1"/>
    <col min="8195" max="8195" width="26.85546875" style="11" bestFit="1" customWidth="1"/>
    <col min="8196" max="8199" width="8.85546875" style="11" customWidth="1"/>
    <col min="8200" max="8448" width="9.140625" style="11"/>
    <col min="8449" max="8449" width="11.140625" style="11" customWidth="1"/>
    <col min="8450" max="8450" width="12.7109375" style="11" bestFit="1" customWidth="1"/>
    <col min="8451" max="8451" width="26.85546875" style="11" bestFit="1" customWidth="1"/>
    <col min="8452" max="8455" width="8.85546875" style="11" customWidth="1"/>
    <col min="8456" max="8704" width="9.140625" style="11"/>
    <col min="8705" max="8705" width="11.140625" style="11" customWidth="1"/>
    <col min="8706" max="8706" width="12.7109375" style="11" bestFit="1" customWidth="1"/>
    <col min="8707" max="8707" width="26.85546875" style="11" bestFit="1" customWidth="1"/>
    <col min="8708" max="8711" width="8.85546875" style="11" customWidth="1"/>
    <col min="8712" max="8960" width="9.140625" style="11"/>
    <col min="8961" max="8961" width="11.140625" style="11" customWidth="1"/>
    <col min="8962" max="8962" width="12.7109375" style="11" bestFit="1" customWidth="1"/>
    <col min="8963" max="8963" width="26.85546875" style="11" bestFit="1" customWidth="1"/>
    <col min="8964" max="8967" width="8.85546875" style="11" customWidth="1"/>
    <col min="8968" max="9216" width="9.140625" style="11"/>
    <col min="9217" max="9217" width="11.140625" style="11" customWidth="1"/>
    <col min="9218" max="9218" width="12.7109375" style="11" bestFit="1" customWidth="1"/>
    <col min="9219" max="9219" width="26.85546875" style="11" bestFit="1" customWidth="1"/>
    <col min="9220" max="9223" width="8.85546875" style="11" customWidth="1"/>
    <col min="9224" max="9472" width="9.140625" style="11"/>
    <col min="9473" max="9473" width="11.140625" style="11" customWidth="1"/>
    <col min="9474" max="9474" width="12.7109375" style="11" bestFit="1" customWidth="1"/>
    <col min="9475" max="9475" width="26.85546875" style="11" bestFit="1" customWidth="1"/>
    <col min="9476" max="9479" width="8.85546875" style="11" customWidth="1"/>
    <col min="9480" max="9728" width="9.140625" style="11"/>
    <col min="9729" max="9729" width="11.140625" style="11" customWidth="1"/>
    <col min="9730" max="9730" width="12.7109375" style="11" bestFit="1" customWidth="1"/>
    <col min="9731" max="9731" width="26.85546875" style="11" bestFit="1" customWidth="1"/>
    <col min="9732" max="9735" width="8.85546875" style="11" customWidth="1"/>
    <col min="9736" max="9984" width="9.140625" style="11"/>
    <col min="9985" max="9985" width="11.140625" style="11" customWidth="1"/>
    <col min="9986" max="9986" width="12.7109375" style="11" bestFit="1" customWidth="1"/>
    <col min="9987" max="9987" width="26.85546875" style="11" bestFit="1" customWidth="1"/>
    <col min="9988" max="9991" width="8.85546875" style="11" customWidth="1"/>
    <col min="9992" max="10240" width="9.140625" style="11"/>
    <col min="10241" max="10241" width="11.140625" style="11" customWidth="1"/>
    <col min="10242" max="10242" width="12.7109375" style="11" bestFit="1" customWidth="1"/>
    <col min="10243" max="10243" width="26.85546875" style="11" bestFit="1" customWidth="1"/>
    <col min="10244" max="10247" width="8.85546875" style="11" customWidth="1"/>
    <col min="10248" max="10496" width="9.140625" style="11"/>
    <col min="10497" max="10497" width="11.140625" style="11" customWidth="1"/>
    <col min="10498" max="10498" width="12.7109375" style="11" bestFit="1" customWidth="1"/>
    <col min="10499" max="10499" width="26.85546875" style="11" bestFit="1" customWidth="1"/>
    <col min="10500" max="10503" width="8.85546875" style="11" customWidth="1"/>
    <col min="10504" max="10752" width="9.140625" style="11"/>
    <col min="10753" max="10753" width="11.140625" style="11" customWidth="1"/>
    <col min="10754" max="10754" width="12.7109375" style="11" bestFit="1" customWidth="1"/>
    <col min="10755" max="10755" width="26.85546875" style="11" bestFit="1" customWidth="1"/>
    <col min="10756" max="10759" width="8.85546875" style="11" customWidth="1"/>
    <col min="10760" max="11008" width="9.140625" style="11"/>
    <col min="11009" max="11009" width="11.140625" style="11" customWidth="1"/>
    <col min="11010" max="11010" width="12.7109375" style="11" bestFit="1" customWidth="1"/>
    <col min="11011" max="11011" width="26.85546875" style="11" bestFit="1" customWidth="1"/>
    <col min="11012" max="11015" width="8.85546875" style="11" customWidth="1"/>
    <col min="11016" max="11264" width="9.140625" style="11"/>
    <col min="11265" max="11265" width="11.140625" style="11" customWidth="1"/>
    <col min="11266" max="11266" width="12.7109375" style="11" bestFit="1" customWidth="1"/>
    <col min="11267" max="11267" width="26.85546875" style="11" bestFit="1" customWidth="1"/>
    <col min="11268" max="11271" width="8.85546875" style="11" customWidth="1"/>
    <col min="11272" max="11520" width="9.140625" style="11"/>
    <col min="11521" max="11521" width="11.140625" style="11" customWidth="1"/>
    <col min="11522" max="11522" width="12.7109375" style="11" bestFit="1" customWidth="1"/>
    <col min="11523" max="11523" width="26.85546875" style="11" bestFit="1" customWidth="1"/>
    <col min="11524" max="11527" width="8.85546875" style="11" customWidth="1"/>
    <col min="11528" max="11776" width="9.140625" style="11"/>
    <col min="11777" max="11777" width="11.140625" style="11" customWidth="1"/>
    <col min="11778" max="11778" width="12.7109375" style="11" bestFit="1" customWidth="1"/>
    <col min="11779" max="11779" width="26.85546875" style="11" bestFit="1" customWidth="1"/>
    <col min="11780" max="11783" width="8.85546875" style="11" customWidth="1"/>
    <col min="11784" max="12032" width="9.140625" style="11"/>
    <col min="12033" max="12033" width="11.140625" style="11" customWidth="1"/>
    <col min="12034" max="12034" width="12.7109375" style="11" bestFit="1" customWidth="1"/>
    <col min="12035" max="12035" width="26.85546875" style="11" bestFit="1" customWidth="1"/>
    <col min="12036" max="12039" width="8.85546875" style="11" customWidth="1"/>
    <col min="12040" max="12288" width="9.140625" style="11"/>
    <col min="12289" max="12289" width="11.140625" style="11" customWidth="1"/>
    <col min="12290" max="12290" width="12.7109375" style="11" bestFit="1" customWidth="1"/>
    <col min="12291" max="12291" width="26.85546875" style="11" bestFit="1" customWidth="1"/>
    <col min="12292" max="12295" width="8.85546875" style="11" customWidth="1"/>
    <col min="12296" max="12544" width="9.140625" style="11"/>
    <col min="12545" max="12545" width="11.140625" style="11" customWidth="1"/>
    <col min="12546" max="12546" width="12.7109375" style="11" bestFit="1" customWidth="1"/>
    <col min="12547" max="12547" width="26.85546875" style="11" bestFit="1" customWidth="1"/>
    <col min="12548" max="12551" width="8.85546875" style="11" customWidth="1"/>
    <col min="12552" max="12800" width="9.140625" style="11"/>
    <col min="12801" max="12801" width="11.140625" style="11" customWidth="1"/>
    <col min="12802" max="12802" width="12.7109375" style="11" bestFit="1" customWidth="1"/>
    <col min="12803" max="12803" width="26.85546875" style="11" bestFit="1" customWidth="1"/>
    <col min="12804" max="12807" width="8.85546875" style="11" customWidth="1"/>
    <col min="12808" max="13056" width="9.140625" style="11"/>
    <col min="13057" max="13057" width="11.140625" style="11" customWidth="1"/>
    <col min="13058" max="13058" width="12.7109375" style="11" bestFit="1" customWidth="1"/>
    <col min="13059" max="13059" width="26.85546875" style="11" bestFit="1" customWidth="1"/>
    <col min="13060" max="13063" width="8.85546875" style="11" customWidth="1"/>
    <col min="13064" max="13312" width="9.140625" style="11"/>
    <col min="13313" max="13313" width="11.140625" style="11" customWidth="1"/>
    <col min="13314" max="13314" width="12.7109375" style="11" bestFit="1" customWidth="1"/>
    <col min="13315" max="13315" width="26.85546875" style="11" bestFit="1" customWidth="1"/>
    <col min="13316" max="13319" width="8.85546875" style="11" customWidth="1"/>
    <col min="13320" max="13568" width="9.140625" style="11"/>
    <col min="13569" max="13569" width="11.140625" style="11" customWidth="1"/>
    <col min="13570" max="13570" width="12.7109375" style="11" bestFit="1" customWidth="1"/>
    <col min="13571" max="13571" width="26.85546875" style="11" bestFit="1" customWidth="1"/>
    <col min="13572" max="13575" width="8.85546875" style="11" customWidth="1"/>
    <col min="13576" max="13824" width="9.140625" style="11"/>
    <col min="13825" max="13825" width="11.140625" style="11" customWidth="1"/>
    <col min="13826" max="13826" width="12.7109375" style="11" bestFit="1" customWidth="1"/>
    <col min="13827" max="13827" width="26.85546875" style="11" bestFit="1" customWidth="1"/>
    <col min="13828" max="13831" width="8.85546875" style="11" customWidth="1"/>
    <col min="13832" max="14080" width="9.140625" style="11"/>
    <col min="14081" max="14081" width="11.140625" style="11" customWidth="1"/>
    <col min="14082" max="14082" width="12.7109375" style="11" bestFit="1" customWidth="1"/>
    <col min="14083" max="14083" width="26.85546875" style="11" bestFit="1" customWidth="1"/>
    <col min="14084" max="14087" width="8.85546875" style="11" customWidth="1"/>
    <col min="14088" max="14336" width="9.140625" style="11"/>
    <col min="14337" max="14337" width="11.140625" style="11" customWidth="1"/>
    <col min="14338" max="14338" width="12.7109375" style="11" bestFit="1" customWidth="1"/>
    <col min="14339" max="14339" width="26.85546875" style="11" bestFit="1" customWidth="1"/>
    <col min="14340" max="14343" width="8.85546875" style="11" customWidth="1"/>
    <col min="14344" max="14592" width="9.140625" style="11"/>
    <col min="14593" max="14593" width="11.140625" style="11" customWidth="1"/>
    <col min="14594" max="14594" width="12.7109375" style="11" bestFit="1" customWidth="1"/>
    <col min="14595" max="14595" width="26.85546875" style="11" bestFit="1" customWidth="1"/>
    <col min="14596" max="14599" width="8.85546875" style="11" customWidth="1"/>
    <col min="14600" max="14848" width="9.140625" style="11"/>
    <col min="14849" max="14849" width="11.140625" style="11" customWidth="1"/>
    <col min="14850" max="14850" width="12.7109375" style="11" bestFit="1" customWidth="1"/>
    <col min="14851" max="14851" width="26.85546875" style="11" bestFit="1" customWidth="1"/>
    <col min="14852" max="14855" width="8.85546875" style="11" customWidth="1"/>
    <col min="14856" max="15104" width="9.140625" style="11"/>
    <col min="15105" max="15105" width="11.140625" style="11" customWidth="1"/>
    <col min="15106" max="15106" width="12.7109375" style="11" bestFit="1" customWidth="1"/>
    <col min="15107" max="15107" width="26.85546875" style="11" bestFit="1" customWidth="1"/>
    <col min="15108" max="15111" width="8.85546875" style="11" customWidth="1"/>
    <col min="15112" max="15360" width="9.140625" style="11"/>
    <col min="15361" max="15361" width="11.140625" style="11" customWidth="1"/>
    <col min="15362" max="15362" width="12.7109375" style="11" bestFit="1" customWidth="1"/>
    <col min="15363" max="15363" width="26.85546875" style="11" bestFit="1" customWidth="1"/>
    <col min="15364" max="15367" width="8.85546875" style="11" customWidth="1"/>
    <col min="15368" max="15616" width="9.140625" style="11"/>
    <col min="15617" max="15617" width="11.140625" style="11" customWidth="1"/>
    <col min="15618" max="15618" width="12.7109375" style="11" bestFit="1" customWidth="1"/>
    <col min="15619" max="15619" width="26.85546875" style="11" bestFit="1" customWidth="1"/>
    <col min="15620" max="15623" width="8.85546875" style="11" customWidth="1"/>
    <col min="15624" max="15872" width="9.140625" style="11"/>
    <col min="15873" max="15873" width="11.140625" style="11" customWidth="1"/>
    <col min="15874" max="15874" width="12.7109375" style="11" bestFit="1" customWidth="1"/>
    <col min="15875" max="15875" width="26.85546875" style="11" bestFit="1" customWidth="1"/>
    <col min="15876" max="15879" width="8.85546875" style="11" customWidth="1"/>
    <col min="15880" max="16128" width="9.140625" style="11"/>
    <col min="16129" max="16129" width="11.140625" style="11" customWidth="1"/>
    <col min="16130" max="16130" width="12.7109375" style="11" bestFit="1" customWidth="1"/>
    <col min="16131" max="16131" width="26.85546875" style="11" bestFit="1" customWidth="1"/>
    <col min="16132" max="16135" width="8.85546875" style="11" customWidth="1"/>
    <col min="16136" max="16384" width="9.140625" style="11"/>
  </cols>
  <sheetData>
    <row r="1" spans="1:7">
      <c r="A1" s="47" t="s">
        <v>236</v>
      </c>
    </row>
    <row r="2" spans="1:7">
      <c r="A2" s="47" t="s">
        <v>237</v>
      </c>
    </row>
    <row r="4" spans="1:7">
      <c r="B4" s="26"/>
    </row>
    <row r="5" spans="1:7">
      <c r="A5" s="47" t="s">
        <v>238</v>
      </c>
      <c r="B5" s="30" t="s">
        <v>239</v>
      </c>
      <c r="C5" s="26" t="s">
        <v>240</v>
      </c>
      <c r="D5" s="11"/>
      <c r="E5" s="11"/>
      <c r="F5" s="11"/>
      <c r="G5" s="11"/>
    </row>
    <row r="6" spans="1:7">
      <c r="A6" s="47">
        <v>0</v>
      </c>
      <c r="B6" s="87">
        <v>0</v>
      </c>
      <c r="C6" s="87">
        <v>0</v>
      </c>
      <c r="D6" s="11"/>
      <c r="E6" s="11"/>
      <c r="F6" s="11"/>
      <c r="G6" s="11"/>
    </row>
    <row r="7" spans="1:7">
      <c r="A7" s="47">
        <v>1</v>
      </c>
      <c r="B7" s="110">
        <v>7.99564E-4</v>
      </c>
      <c r="C7" s="110">
        <v>7.47121E-4</v>
      </c>
      <c r="D7" s="11"/>
      <c r="E7" s="11"/>
      <c r="F7" s="11"/>
      <c r="G7" s="11"/>
    </row>
    <row r="8" spans="1:7">
      <c r="A8" s="47">
        <v>2</v>
      </c>
      <c r="B8" s="110">
        <v>1.7731820000000001E-3</v>
      </c>
      <c r="C8" s="110">
        <v>1.845829E-3</v>
      </c>
      <c r="D8" s="11"/>
      <c r="E8" s="11"/>
      <c r="F8" s="11"/>
      <c r="G8" s="11"/>
    </row>
    <row r="9" spans="1:7">
      <c r="A9" s="47">
        <v>3</v>
      </c>
      <c r="B9" s="110">
        <v>2.3874980000000001E-3</v>
      </c>
      <c r="C9" s="110">
        <v>2.8126919999999999E-3</v>
      </c>
      <c r="D9" s="11"/>
      <c r="E9" s="11"/>
      <c r="F9" s="11"/>
      <c r="G9" s="11"/>
    </row>
    <row r="10" spans="1:7">
      <c r="A10" s="47">
        <v>4</v>
      </c>
      <c r="B10" s="110">
        <v>2.8594829999999999E-3</v>
      </c>
      <c r="C10" s="110">
        <v>4.0871930000000002E-3</v>
      </c>
      <c r="D10" s="11"/>
      <c r="E10" s="11"/>
      <c r="F10" s="11"/>
      <c r="G10" s="11"/>
    </row>
    <row r="11" spans="1:7">
      <c r="A11" s="47">
        <v>5</v>
      </c>
      <c r="B11" s="110">
        <v>3.423644E-3</v>
      </c>
      <c r="C11" s="110">
        <v>5.5374880000000001E-3</v>
      </c>
      <c r="D11" s="11"/>
      <c r="E11" s="11"/>
      <c r="F11" s="11"/>
      <c r="G11" s="11"/>
    </row>
    <row r="12" spans="1:7">
      <c r="A12" s="47">
        <v>6</v>
      </c>
      <c r="B12" s="110">
        <v>4.4994309999999999E-3</v>
      </c>
      <c r="C12" s="110">
        <v>6.899886E-3</v>
      </c>
      <c r="D12" s="11"/>
      <c r="E12" s="11"/>
      <c r="F12" s="11"/>
      <c r="G12" s="11"/>
    </row>
    <row r="13" spans="1:7">
      <c r="A13" s="47">
        <v>7</v>
      </c>
      <c r="B13" s="110">
        <v>5.0941900000000002E-3</v>
      </c>
      <c r="C13" s="110">
        <v>8.0429999999999998E-3</v>
      </c>
      <c r="D13" s="11"/>
      <c r="E13" s="11"/>
      <c r="F13" s="11"/>
      <c r="G13" s="11"/>
    </row>
    <row r="14" spans="1:7">
      <c r="A14" s="47">
        <v>8</v>
      </c>
      <c r="B14" s="110">
        <v>5.703685E-3</v>
      </c>
      <c r="C14" s="110">
        <v>9.3170000000000006E-3</v>
      </c>
      <c r="D14" s="11"/>
      <c r="E14" s="11"/>
      <c r="F14" s="11"/>
      <c r="G14" s="11"/>
    </row>
    <row r="15" spans="1:7">
      <c r="A15" s="47">
        <v>9</v>
      </c>
      <c r="B15" s="110">
        <v>6.7685719999999996E-3</v>
      </c>
      <c r="C15" s="110">
        <v>1.0855E-2</v>
      </c>
      <c r="D15" s="11"/>
      <c r="E15" s="11"/>
      <c r="F15" s="11"/>
      <c r="G15" s="11"/>
    </row>
    <row r="16" spans="1:7">
      <c r="A16" s="47">
        <v>10</v>
      </c>
      <c r="B16" s="110">
        <v>7.3110429999999997E-3</v>
      </c>
      <c r="C16" s="110">
        <v>1.2305999999999999E-2</v>
      </c>
      <c r="D16" s="11"/>
      <c r="E16" s="11"/>
      <c r="F16" s="11"/>
      <c r="G16" s="11"/>
    </row>
    <row r="17" spans="1:7">
      <c r="A17" s="47">
        <v>11</v>
      </c>
      <c r="B17" s="110">
        <v>7.8659739999999995E-3</v>
      </c>
      <c r="C17" s="110">
        <v>1.4151E-2</v>
      </c>
      <c r="D17" s="11"/>
      <c r="E17" s="11"/>
      <c r="F17" s="11"/>
      <c r="G17" s="11"/>
    </row>
    <row r="18" spans="1:7">
      <c r="A18" s="47">
        <v>12</v>
      </c>
      <c r="B18" s="110">
        <v>8.1504409999999996E-3</v>
      </c>
      <c r="C18" s="110">
        <v>1.6216999999999999E-2</v>
      </c>
      <c r="D18" s="11"/>
      <c r="E18" s="11"/>
      <c r="F18" s="11"/>
      <c r="G18" s="11"/>
    </row>
    <row r="19" spans="1:7">
      <c r="B19" s="111"/>
      <c r="C19" s="111"/>
      <c r="D19" s="11"/>
      <c r="E19" s="11"/>
      <c r="F19" s="11"/>
      <c r="G19" s="11"/>
    </row>
    <row r="20" spans="1:7">
      <c r="B20" s="30"/>
      <c r="D20" s="11"/>
      <c r="E20" s="11"/>
      <c r="F20" s="11"/>
      <c r="G20" s="11"/>
    </row>
    <row r="21" spans="1:7">
      <c r="B21" s="33"/>
      <c r="C21" s="111"/>
      <c r="D21" s="11"/>
      <c r="E21" s="11"/>
      <c r="F21" s="11"/>
      <c r="G21" s="11"/>
    </row>
    <row r="22" spans="1:7">
      <c r="B22" s="111"/>
      <c r="C22" s="111"/>
      <c r="D22" s="11"/>
      <c r="E22" s="11"/>
      <c r="F22" s="11"/>
      <c r="G22" s="11"/>
    </row>
    <row r="23" spans="1:7">
      <c r="B23" s="28"/>
      <c r="C23" s="111"/>
      <c r="D23" s="11"/>
      <c r="E23" s="11"/>
      <c r="F23" s="11"/>
      <c r="G23" s="11"/>
    </row>
    <row r="24" spans="1:7">
      <c r="B24" s="28"/>
      <c r="C24" s="111"/>
      <c r="D24" s="11"/>
      <c r="E24" s="11"/>
      <c r="F24" s="11"/>
      <c r="G24" s="11"/>
    </row>
    <row r="25" spans="1:7">
      <c r="B25" s="23"/>
      <c r="C25" s="23"/>
      <c r="D25" s="11"/>
      <c r="E25" s="11"/>
      <c r="F25" s="11"/>
      <c r="G25" s="11"/>
    </row>
    <row r="26" spans="1:7">
      <c r="B26" s="23"/>
      <c r="C26" s="23"/>
      <c r="D26" s="11"/>
      <c r="E26" s="11"/>
      <c r="F26" s="11"/>
      <c r="G26" s="11"/>
    </row>
    <row r="27" spans="1:7">
      <c r="B27" s="29"/>
      <c r="C27" s="29"/>
      <c r="D27" s="11"/>
      <c r="E27" s="11"/>
      <c r="F27" s="11"/>
      <c r="G27" s="11"/>
    </row>
    <row r="28" spans="1:7">
      <c r="B28" s="112"/>
      <c r="C28" s="112"/>
      <c r="D28" s="11"/>
      <c r="E28" s="11"/>
      <c r="F28" s="11"/>
      <c r="G28" s="11"/>
    </row>
    <row r="29" spans="1:7">
      <c r="B29" s="26"/>
      <c r="C29" s="26"/>
      <c r="D29" s="11"/>
      <c r="E29" s="11"/>
      <c r="F29" s="11"/>
      <c r="G29" s="11"/>
    </row>
    <row r="30" spans="1:7">
      <c r="D30" s="11"/>
      <c r="E30" s="11"/>
      <c r="F30" s="11"/>
      <c r="G30" s="11"/>
    </row>
    <row r="31" spans="1:7">
      <c r="D31" s="11"/>
      <c r="E31" s="11"/>
      <c r="F31" s="11"/>
      <c r="G31" s="11"/>
    </row>
    <row r="32" spans="1:7">
      <c r="A32" s="32"/>
      <c r="B32" s="11"/>
      <c r="C32" s="26"/>
      <c r="D32" s="11"/>
      <c r="E32" s="11"/>
      <c r="F32" s="11"/>
      <c r="G32" s="11"/>
    </row>
    <row r="33" spans="1:7">
      <c r="B33" s="28"/>
      <c r="C33" s="28"/>
      <c r="D33" s="11"/>
      <c r="E33" s="11"/>
      <c r="F33" s="11"/>
      <c r="G33" s="11"/>
    </row>
    <row r="34" spans="1:7">
      <c r="B34" s="28"/>
      <c r="C34" s="28"/>
      <c r="D34" s="11"/>
      <c r="E34" s="11"/>
      <c r="F34" s="11"/>
      <c r="G34" s="11"/>
    </row>
    <row r="35" spans="1:7">
      <c r="A35" s="31"/>
      <c r="B35" s="28"/>
      <c r="C35" s="28"/>
      <c r="D35" s="11"/>
      <c r="E35" s="11"/>
      <c r="F35" s="11"/>
      <c r="G35" s="11"/>
    </row>
    <row r="36" spans="1:7">
      <c r="B36" s="28"/>
      <c r="C36" s="28"/>
      <c r="D36" s="11"/>
      <c r="E36" s="11"/>
      <c r="F36" s="11"/>
      <c r="G36" s="11"/>
    </row>
    <row r="37" spans="1:7">
      <c r="B37" s="28"/>
      <c r="C37" s="28"/>
      <c r="D37" s="11"/>
      <c r="E37" s="11"/>
      <c r="F37" s="11"/>
      <c r="G37" s="11"/>
    </row>
    <row r="38" spans="1:7">
      <c r="A38" s="31"/>
      <c r="B38" s="28"/>
      <c r="C38" s="28"/>
      <c r="D38" s="11"/>
      <c r="E38" s="11"/>
      <c r="F38" s="11"/>
      <c r="G38" s="11"/>
    </row>
    <row r="39" spans="1:7">
      <c r="A39" s="31"/>
      <c r="B39" s="28"/>
      <c r="C39" s="28"/>
      <c r="D39" s="11"/>
      <c r="E39" s="11"/>
      <c r="F39" s="11"/>
      <c r="G39" s="11"/>
    </row>
    <row r="40" spans="1:7">
      <c r="B40" s="28"/>
      <c r="C40" s="28"/>
      <c r="D40" s="11"/>
      <c r="E40" s="11"/>
      <c r="F40" s="11"/>
      <c r="G40" s="11"/>
    </row>
    <row r="41" spans="1:7">
      <c r="B41" s="28"/>
      <c r="C41" s="28"/>
      <c r="D41" s="11"/>
      <c r="E41" s="11"/>
      <c r="F41" s="11"/>
      <c r="G41" s="11"/>
    </row>
    <row r="42" spans="1:7">
      <c r="B42" s="28"/>
      <c r="C42" s="28"/>
      <c r="D42" s="11"/>
      <c r="E42" s="11"/>
      <c r="F42" s="11"/>
      <c r="G42" s="11"/>
    </row>
    <row r="43" spans="1:7">
      <c r="B43" s="28"/>
      <c r="C43" s="28"/>
      <c r="D43" s="11"/>
      <c r="E43" s="11"/>
      <c r="F43" s="11"/>
      <c r="G43" s="11"/>
    </row>
    <row r="44" spans="1:7">
      <c r="B44" s="28"/>
      <c r="C44" s="28"/>
      <c r="D44" s="11"/>
      <c r="E44" s="11"/>
      <c r="F44" s="11"/>
      <c r="G44" s="11"/>
    </row>
    <row r="45" spans="1:7">
      <c r="B45" s="28"/>
      <c r="C45" s="28"/>
      <c r="D45" s="11"/>
      <c r="E45" s="11"/>
      <c r="F45" s="11"/>
      <c r="G45" s="11"/>
    </row>
    <row r="46" spans="1:7">
      <c r="B46" s="28"/>
      <c r="C46" s="28"/>
      <c r="D46" s="11"/>
      <c r="E46" s="11"/>
      <c r="F46" s="11"/>
      <c r="G46" s="11"/>
    </row>
    <row r="47" spans="1:7">
      <c r="B47" s="28"/>
      <c r="C47" s="28"/>
      <c r="D47" s="11"/>
      <c r="E47" s="11"/>
      <c r="F47" s="11"/>
      <c r="G47" s="11"/>
    </row>
    <row r="48" spans="1:7">
      <c r="B48" s="28"/>
      <c r="C48" s="28"/>
      <c r="D48" s="11"/>
      <c r="E48" s="11"/>
      <c r="F48" s="11"/>
      <c r="G48" s="11"/>
    </row>
    <row r="49" spans="2:3">
      <c r="B49" s="28"/>
      <c r="C49" s="28"/>
    </row>
    <row r="50" spans="2:3">
      <c r="B50" s="28"/>
      <c r="C50" s="28"/>
    </row>
    <row r="51" spans="2:3">
      <c r="B51" s="34"/>
      <c r="C51" s="46"/>
    </row>
    <row r="52" spans="2:3">
      <c r="B52" s="34"/>
      <c r="C52" s="46"/>
    </row>
    <row r="53" spans="2:3">
      <c r="B53" s="34"/>
      <c r="C53" s="46"/>
    </row>
    <row r="54" spans="2:3">
      <c r="B54" s="34"/>
      <c r="C54" s="46"/>
    </row>
    <row r="55" spans="2:3">
      <c r="B55" s="34"/>
      <c r="C55" s="46"/>
    </row>
    <row r="56" spans="2:3">
      <c r="B56" s="34"/>
      <c r="C56" s="46"/>
    </row>
    <row r="57" spans="2:3">
      <c r="B57" s="34"/>
      <c r="C57" s="46"/>
    </row>
    <row r="58" spans="2:3">
      <c r="B58" s="34"/>
      <c r="C58" s="46"/>
    </row>
    <row r="59" spans="2:3">
      <c r="B59" s="34"/>
      <c r="C59" s="46"/>
    </row>
  </sheetData>
  <pageMargins left="0.75" right="0.75" top="1" bottom="1" header="0.5" footer="0.5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9"/>
  <sheetViews>
    <sheetView showGridLines="0" zoomScaleNormal="100" workbookViewId="0"/>
  </sheetViews>
  <sheetFormatPr defaultRowHeight="15"/>
  <cols>
    <col min="1" max="1" width="6.42578125" style="113" customWidth="1"/>
    <col min="2" max="2" width="6.140625" style="26" bestFit="1" customWidth="1"/>
    <col min="3" max="3" width="10" style="26" bestFit="1" customWidth="1"/>
    <col min="4" max="8" width="11.5703125" style="26" customWidth="1"/>
    <col min="9" max="9" width="6.5703125" style="79" customWidth="1"/>
    <col min="10" max="10" width="4.85546875" style="26" customWidth="1"/>
    <col min="11" max="11" width="5.85546875" style="26" bestFit="1" customWidth="1"/>
    <col min="12" max="12" width="12.5703125" style="26" customWidth="1"/>
    <col min="13" max="13" width="6.5703125" style="26" bestFit="1" customWidth="1"/>
    <col min="14" max="14" width="6.42578125" style="11" bestFit="1" customWidth="1"/>
    <col min="15" max="16384" width="9.140625" style="11"/>
  </cols>
  <sheetData>
    <row r="1" spans="1:15">
      <c r="A1" s="113" t="s">
        <v>241</v>
      </c>
    </row>
    <row r="2" spans="1:15">
      <c r="A2" s="114"/>
      <c r="B2" s="27"/>
      <c r="C2" s="27"/>
      <c r="D2" s="27"/>
      <c r="E2" s="27"/>
      <c r="F2" s="27"/>
      <c r="G2" s="27"/>
      <c r="I2" s="115"/>
      <c r="J2" s="116"/>
      <c r="K2" s="27"/>
      <c r="L2" s="27"/>
    </row>
    <row r="3" spans="1:15">
      <c r="J3" s="116"/>
      <c r="K3" s="27"/>
      <c r="L3" s="27"/>
    </row>
    <row r="4" spans="1:15">
      <c r="A4" s="113" t="s">
        <v>242</v>
      </c>
      <c r="I4" s="26"/>
      <c r="J4" s="106" t="s">
        <v>243</v>
      </c>
      <c r="K4" s="27"/>
      <c r="L4" s="27"/>
    </row>
    <row r="5" spans="1:15">
      <c r="B5" s="26" t="s">
        <v>238</v>
      </c>
      <c r="C5" s="26" t="s">
        <v>244</v>
      </c>
      <c r="D5" s="26" t="s">
        <v>245</v>
      </c>
      <c r="E5" s="26" t="s">
        <v>246</v>
      </c>
      <c r="F5" s="26" t="s">
        <v>247</v>
      </c>
      <c r="G5" s="26" t="s">
        <v>248</v>
      </c>
      <c r="H5" s="26" t="s">
        <v>249</v>
      </c>
      <c r="I5" s="23"/>
      <c r="J5" s="23"/>
      <c r="K5" s="26" t="s">
        <v>238</v>
      </c>
      <c r="L5" s="26" t="s">
        <v>250</v>
      </c>
      <c r="M5" s="26" t="s">
        <v>251</v>
      </c>
      <c r="O5" s="117"/>
    </row>
    <row r="6" spans="1:15">
      <c r="A6" s="113">
        <v>1991</v>
      </c>
      <c r="B6" s="30">
        <v>1</v>
      </c>
      <c r="C6" s="30">
        <v>46763</v>
      </c>
      <c r="D6" s="118">
        <v>32.179287043000002</v>
      </c>
      <c r="E6" s="118">
        <v>31.086542779999998</v>
      </c>
      <c r="F6" s="118">
        <v>25.297778158</v>
      </c>
      <c r="G6" s="118">
        <v>10.26238693</v>
      </c>
      <c r="H6" s="118">
        <v>1.1740050895</v>
      </c>
      <c r="I6" s="30"/>
      <c r="J6" s="30">
        <v>1991</v>
      </c>
      <c r="K6" s="30">
        <v>1</v>
      </c>
      <c r="L6" s="38">
        <v>6384.6849522000002</v>
      </c>
      <c r="M6" s="38">
        <v>9.5987154943000004</v>
      </c>
      <c r="N6" s="27"/>
      <c r="O6" s="12"/>
    </row>
    <row r="7" spans="1:15">
      <c r="A7" s="113">
        <v>1991</v>
      </c>
      <c r="B7" s="30">
        <v>2</v>
      </c>
      <c r="C7" s="30">
        <v>51315</v>
      </c>
      <c r="D7" s="118">
        <v>30.936373379999999</v>
      </c>
      <c r="E7" s="118">
        <v>30.577803760999998</v>
      </c>
      <c r="F7" s="118">
        <v>26.436714411000001</v>
      </c>
      <c r="G7" s="118">
        <v>10.782422294</v>
      </c>
      <c r="H7" s="118">
        <v>1.2666861541000001</v>
      </c>
      <c r="I7" s="30"/>
      <c r="J7" s="30">
        <v>1991</v>
      </c>
      <c r="K7" s="30">
        <v>2</v>
      </c>
      <c r="L7" s="30">
        <v>6838.4788197999997</v>
      </c>
      <c r="M7" s="30">
        <v>9.6435631386999994</v>
      </c>
      <c r="N7" s="27"/>
      <c r="O7" s="12"/>
    </row>
    <row r="8" spans="1:15">
      <c r="A8" s="113">
        <v>1991</v>
      </c>
      <c r="B8" s="30">
        <v>3</v>
      </c>
      <c r="C8" s="30">
        <v>53320</v>
      </c>
      <c r="D8" s="118">
        <v>29.956864216</v>
      </c>
      <c r="E8" s="118">
        <v>31.048387096999999</v>
      </c>
      <c r="F8" s="118">
        <v>26.746061515000001</v>
      </c>
      <c r="G8" s="118">
        <v>11.040885221</v>
      </c>
      <c r="H8" s="118">
        <v>1.2078019504999999</v>
      </c>
      <c r="I8" s="30"/>
      <c r="J8" s="30">
        <v>1991</v>
      </c>
      <c r="K8" s="30">
        <v>3</v>
      </c>
      <c r="L8" s="30">
        <v>6852.0645482999998</v>
      </c>
      <c r="M8" s="30">
        <v>9.6658926564000005</v>
      </c>
      <c r="N8" s="27"/>
      <c r="O8" s="12"/>
    </row>
    <row r="9" spans="1:15">
      <c r="A9" s="113">
        <v>1991</v>
      </c>
      <c r="B9" s="30">
        <v>4</v>
      </c>
      <c r="C9" s="30">
        <v>54059</v>
      </c>
      <c r="D9" s="118">
        <v>29.787824413999999</v>
      </c>
      <c r="E9" s="118">
        <v>31.474870049</v>
      </c>
      <c r="F9" s="118">
        <v>27.003829150000001</v>
      </c>
      <c r="G9" s="118">
        <v>10.503338943999999</v>
      </c>
      <c r="H9" s="118">
        <v>1.2301374424</v>
      </c>
      <c r="I9" s="30"/>
      <c r="J9" s="30">
        <v>1991</v>
      </c>
      <c r="K9" s="30">
        <v>4</v>
      </c>
      <c r="L9" s="30">
        <v>7277.7515863999997</v>
      </c>
      <c r="M9" s="30">
        <v>9.6639786214000001</v>
      </c>
      <c r="N9" s="27"/>
      <c r="O9" s="12"/>
    </row>
    <row r="10" spans="1:15">
      <c r="A10" s="113">
        <v>1991</v>
      </c>
      <c r="B10" s="30">
        <v>5</v>
      </c>
      <c r="C10" s="30">
        <v>55654</v>
      </c>
      <c r="D10" s="118">
        <v>29.241384267000001</v>
      </c>
      <c r="E10" s="118">
        <v>30.815395120000002</v>
      </c>
      <c r="F10" s="118">
        <v>27.978222590000001</v>
      </c>
      <c r="G10" s="118">
        <v>10.768318539999999</v>
      </c>
      <c r="H10" s="118">
        <v>1.1966794839999999</v>
      </c>
      <c r="I10" s="30"/>
      <c r="J10" s="30">
        <v>1991</v>
      </c>
      <c r="K10" s="30">
        <v>5</v>
      </c>
      <c r="L10" s="30">
        <v>7467.4203318</v>
      </c>
      <c r="M10" s="30">
        <v>9.6862312424999999</v>
      </c>
      <c r="N10" s="27"/>
      <c r="O10" s="12"/>
    </row>
    <row r="11" spans="1:15">
      <c r="A11" s="113">
        <v>1991</v>
      </c>
      <c r="B11" s="30">
        <v>6</v>
      </c>
      <c r="C11" s="30">
        <v>56279</v>
      </c>
      <c r="D11" s="118">
        <v>27.788340233</v>
      </c>
      <c r="E11" s="118">
        <v>31.349171093999999</v>
      </c>
      <c r="F11" s="118">
        <v>28.257431724</v>
      </c>
      <c r="G11" s="118">
        <v>11.288402423999999</v>
      </c>
      <c r="H11" s="118">
        <v>1.3166545247999999</v>
      </c>
      <c r="I11" s="30"/>
      <c r="J11" s="30">
        <v>1991</v>
      </c>
      <c r="K11" s="30">
        <v>6</v>
      </c>
      <c r="L11" s="30">
        <v>7236.1147701</v>
      </c>
      <c r="M11" s="30">
        <v>9.7280500176999993</v>
      </c>
      <c r="N11" s="27"/>
      <c r="O11" s="12"/>
    </row>
    <row r="12" spans="1:15">
      <c r="A12" s="113">
        <v>1991</v>
      </c>
      <c r="B12" s="30">
        <v>7</v>
      </c>
      <c r="C12" s="30">
        <v>56697</v>
      </c>
      <c r="D12" s="118">
        <v>28.606451839999998</v>
      </c>
      <c r="E12" s="118">
        <v>31.146268761999998</v>
      </c>
      <c r="F12" s="118">
        <v>28.075559553000002</v>
      </c>
      <c r="G12" s="118">
        <v>10.868299909999999</v>
      </c>
      <c r="H12" s="118">
        <v>1.3034199339999999</v>
      </c>
      <c r="I12" s="30"/>
      <c r="J12" s="30">
        <v>1991</v>
      </c>
      <c r="K12" s="30">
        <v>7</v>
      </c>
      <c r="L12" s="30">
        <v>7758.4901097000002</v>
      </c>
      <c r="M12" s="119">
        <v>9.7059358884000009</v>
      </c>
      <c r="N12" s="27"/>
      <c r="O12" s="12"/>
    </row>
    <row r="13" spans="1:15">
      <c r="A13" s="113">
        <v>1991</v>
      </c>
      <c r="B13" s="30">
        <v>8</v>
      </c>
      <c r="C13" s="30">
        <v>56822</v>
      </c>
      <c r="D13" s="118">
        <v>28.216183871999998</v>
      </c>
      <c r="E13" s="118">
        <v>30.995037134</v>
      </c>
      <c r="F13" s="118">
        <v>28.186265883000001</v>
      </c>
      <c r="G13" s="118">
        <v>11.192847841000001</v>
      </c>
      <c r="H13" s="118">
        <v>1.4096652704999999</v>
      </c>
      <c r="I13" s="30"/>
      <c r="J13" s="30">
        <v>1991</v>
      </c>
      <c r="K13" s="30">
        <v>8</v>
      </c>
      <c r="L13" s="30">
        <v>7769.4226169000003</v>
      </c>
      <c r="M13" s="30">
        <v>9.7177420260999998</v>
      </c>
      <c r="N13" s="27"/>
      <c r="O13" s="12"/>
    </row>
    <row r="14" spans="1:15">
      <c r="A14" s="113">
        <v>1991</v>
      </c>
      <c r="B14" s="30">
        <v>9</v>
      </c>
      <c r="C14" s="30">
        <v>57676</v>
      </c>
      <c r="D14" s="118">
        <v>28.358415979</v>
      </c>
      <c r="E14" s="118">
        <v>31.025036409999998</v>
      </c>
      <c r="F14" s="118">
        <v>28.311602745999998</v>
      </c>
      <c r="G14" s="118">
        <v>11.131146404000001</v>
      </c>
      <c r="H14" s="118">
        <v>1.1737984604</v>
      </c>
      <c r="I14" s="30"/>
      <c r="J14" s="30">
        <v>1991</v>
      </c>
      <c r="K14" s="30">
        <v>9</v>
      </c>
      <c r="L14" s="30">
        <v>7689.2515309</v>
      </c>
      <c r="M14" s="30">
        <v>9.7092017864999995</v>
      </c>
      <c r="N14" s="27"/>
      <c r="O14" s="12"/>
    </row>
    <row r="15" spans="1:15">
      <c r="A15" s="113">
        <v>1991</v>
      </c>
      <c r="B15" s="30">
        <v>10</v>
      </c>
      <c r="C15" s="30">
        <v>57531</v>
      </c>
      <c r="D15" s="118">
        <v>28.746241157</v>
      </c>
      <c r="E15" s="118">
        <v>31.449131772000001</v>
      </c>
      <c r="F15" s="118">
        <v>27.75894735</v>
      </c>
      <c r="G15" s="118">
        <v>10.861970068</v>
      </c>
      <c r="H15" s="118">
        <v>1.1837096521999999</v>
      </c>
      <c r="I15" s="30"/>
      <c r="J15" s="30">
        <v>1991</v>
      </c>
      <c r="K15" s="30">
        <v>10</v>
      </c>
      <c r="L15" s="30">
        <v>8103.8667715000001</v>
      </c>
      <c r="M15" s="30">
        <v>9.6898965989000008</v>
      </c>
      <c r="N15" s="27"/>
      <c r="O15" s="12"/>
    </row>
    <row r="16" spans="1:15">
      <c r="A16" s="113">
        <v>1991</v>
      </c>
      <c r="B16" s="30">
        <v>11</v>
      </c>
      <c r="C16" s="30">
        <v>58473</v>
      </c>
      <c r="D16" s="118">
        <v>28.525986353</v>
      </c>
      <c r="E16" s="118">
        <v>30.845005387</v>
      </c>
      <c r="F16" s="118">
        <v>28.086467257999999</v>
      </c>
      <c r="G16" s="118">
        <v>11.316334035000001</v>
      </c>
      <c r="H16" s="118">
        <v>1.2262069673</v>
      </c>
      <c r="I16" s="30"/>
      <c r="J16" s="30">
        <v>1991</v>
      </c>
      <c r="K16" s="30">
        <v>11</v>
      </c>
      <c r="L16" s="30">
        <v>8284.3944448000002</v>
      </c>
      <c r="M16" s="30">
        <v>9.7121530670999991</v>
      </c>
      <c r="N16" s="27"/>
      <c r="O16" s="12"/>
    </row>
    <row r="17" spans="1:15">
      <c r="A17" s="113">
        <v>1991</v>
      </c>
      <c r="B17" s="30">
        <v>12</v>
      </c>
      <c r="C17" s="30">
        <v>58938</v>
      </c>
      <c r="D17" s="118">
        <v>28.380671213999999</v>
      </c>
      <c r="E17" s="118">
        <v>30.489667107999999</v>
      </c>
      <c r="F17" s="118">
        <v>28.562217923999999</v>
      </c>
      <c r="G17" s="118">
        <v>11.283043198</v>
      </c>
      <c r="H17" s="118">
        <v>1.2844005565000001</v>
      </c>
      <c r="I17" s="30"/>
      <c r="J17" s="30">
        <v>1991</v>
      </c>
      <c r="K17" s="30">
        <v>12</v>
      </c>
      <c r="L17" s="30">
        <v>8370.6946157000002</v>
      </c>
      <c r="M17" s="30">
        <v>9.7163664345999994</v>
      </c>
      <c r="N17" s="27"/>
      <c r="O17" s="12"/>
    </row>
    <row r="18" spans="1:15">
      <c r="A18" s="113">
        <v>1992</v>
      </c>
      <c r="B18" s="30">
        <v>1</v>
      </c>
      <c r="C18" s="30">
        <v>66705</v>
      </c>
      <c r="D18" s="118">
        <v>29.870324563</v>
      </c>
      <c r="E18" s="118">
        <v>30.678359943</v>
      </c>
      <c r="F18" s="118">
        <v>27.378757215</v>
      </c>
      <c r="G18" s="118">
        <v>10.820778053</v>
      </c>
      <c r="H18" s="118">
        <v>1.2517802264</v>
      </c>
      <c r="I18" s="30"/>
      <c r="J18" s="30">
        <v>1992</v>
      </c>
      <c r="K18" s="30">
        <v>1</v>
      </c>
      <c r="L18" s="30">
        <v>8590.9360178999996</v>
      </c>
      <c r="M18" s="30">
        <v>9.6730705834999995</v>
      </c>
      <c r="N18" s="27"/>
      <c r="O18" s="12"/>
    </row>
    <row r="19" spans="1:15">
      <c r="A19" s="113">
        <v>1992</v>
      </c>
      <c r="B19" s="30">
        <v>2</v>
      </c>
      <c r="C19" s="30">
        <v>65900</v>
      </c>
      <c r="D19" s="118">
        <v>29.305007586999999</v>
      </c>
      <c r="E19" s="118">
        <v>30.804248862000001</v>
      </c>
      <c r="F19" s="118">
        <v>27.743550835000001</v>
      </c>
      <c r="G19" s="118">
        <v>10.913505311</v>
      </c>
      <c r="H19" s="118">
        <v>1.2336874052</v>
      </c>
      <c r="I19" s="30"/>
      <c r="J19" s="30">
        <v>1992</v>
      </c>
      <c r="K19" s="30">
        <v>2</v>
      </c>
      <c r="L19" s="30">
        <v>8872.1343584999995</v>
      </c>
      <c r="M19" s="30">
        <v>9.6874849223999995</v>
      </c>
      <c r="N19" s="27"/>
      <c r="O19" s="12"/>
    </row>
    <row r="20" spans="1:15">
      <c r="A20" s="113">
        <v>1992</v>
      </c>
      <c r="B20" s="30">
        <v>3</v>
      </c>
      <c r="C20" s="30">
        <v>66948</v>
      </c>
      <c r="D20" s="118">
        <v>28.200991814999998</v>
      </c>
      <c r="E20" s="118">
        <v>31.012128816000001</v>
      </c>
      <c r="F20" s="118">
        <v>28.135269164</v>
      </c>
      <c r="G20" s="118">
        <v>11.450678138000001</v>
      </c>
      <c r="H20" s="118">
        <v>1.2009320667000001</v>
      </c>
      <c r="I20" s="30"/>
      <c r="J20" s="30">
        <v>1992</v>
      </c>
      <c r="K20" s="30">
        <v>3</v>
      </c>
      <c r="L20" s="30">
        <v>8882.0749544999999</v>
      </c>
      <c r="M20" s="30">
        <v>9.7173461579999998</v>
      </c>
      <c r="N20" s="27"/>
      <c r="O20" s="12"/>
    </row>
    <row r="21" spans="1:15">
      <c r="A21" s="113">
        <v>1992</v>
      </c>
      <c r="B21" s="30">
        <v>4</v>
      </c>
      <c r="C21" s="30">
        <v>67148</v>
      </c>
      <c r="D21" s="118">
        <v>27.702984451999999</v>
      </c>
      <c r="E21" s="118">
        <v>30.516173229</v>
      </c>
      <c r="F21" s="118">
        <v>28.630785726999999</v>
      </c>
      <c r="G21" s="118">
        <v>11.833561684999999</v>
      </c>
      <c r="H21" s="118">
        <v>1.3164949068</v>
      </c>
      <c r="I21" s="30"/>
      <c r="J21" s="30">
        <v>1992</v>
      </c>
      <c r="K21" s="30">
        <v>4</v>
      </c>
      <c r="L21" s="30">
        <v>9211.4644067000008</v>
      </c>
      <c r="M21" s="30">
        <v>9.7442470955000005</v>
      </c>
      <c r="N21" s="27"/>
      <c r="O21" s="12"/>
    </row>
    <row r="22" spans="1:15">
      <c r="A22" s="113">
        <v>1992</v>
      </c>
      <c r="B22" s="30">
        <v>5</v>
      </c>
      <c r="C22" s="30">
        <v>67332</v>
      </c>
      <c r="D22" s="118">
        <v>26.874294540000001</v>
      </c>
      <c r="E22" s="118">
        <v>30.526347055999999</v>
      </c>
      <c r="F22" s="118">
        <v>29.070872691000002</v>
      </c>
      <c r="G22" s="118">
        <v>12.098259370999999</v>
      </c>
      <c r="H22" s="118">
        <v>1.4302263411</v>
      </c>
      <c r="I22" s="30"/>
      <c r="J22" s="30">
        <v>1992</v>
      </c>
      <c r="K22" s="30">
        <v>5</v>
      </c>
      <c r="L22" s="30">
        <v>9132.1353651000009</v>
      </c>
      <c r="M22" s="30">
        <v>9.7693617312000001</v>
      </c>
      <c r="N22" s="27"/>
      <c r="O22" s="12"/>
    </row>
    <row r="23" spans="1:15">
      <c r="A23" s="113">
        <v>1992</v>
      </c>
      <c r="B23" s="30">
        <v>6</v>
      </c>
      <c r="C23" s="30">
        <v>67663</v>
      </c>
      <c r="D23" s="118">
        <v>26.175309991999999</v>
      </c>
      <c r="E23" s="118">
        <v>30.254348757999999</v>
      </c>
      <c r="F23" s="118">
        <v>29.708999009999999</v>
      </c>
      <c r="G23" s="118">
        <v>12.435156585</v>
      </c>
      <c r="H23" s="118">
        <v>1.4261856554000001</v>
      </c>
      <c r="I23" s="30"/>
      <c r="J23" s="30">
        <v>1992</v>
      </c>
      <c r="K23" s="30">
        <v>6</v>
      </c>
      <c r="L23" s="30">
        <v>9497.0759115000001</v>
      </c>
      <c r="M23" s="30">
        <v>9.7918763253000005</v>
      </c>
      <c r="N23" s="27"/>
      <c r="O23" s="12"/>
    </row>
    <row r="24" spans="1:15">
      <c r="A24" s="113">
        <v>1992</v>
      </c>
      <c r="B24" s="30">
        <v>7</v>
      </c>
      <c r="C24" s="30">
        <v>67726</v>
      </c>
      <c r="D24" s="118">
        <v>24.956442134</v>
      </c>
      <c r="E24" s="118">
        <v>29.340282904999999</v>
      </c>
      <c r="F24" s="118">
        <v>30.440303576000002</v>
      </c>
      <c r="G24" s="118">
        <v>13.517703687999999</v>
      </c>
      <c r="H24" s="118">
        <v>1.7452676963</v>
      </c>
      <c r="I24" s="30"/>
      <c r="J24" s="30">
        <v>1992</v>
      </c>
      <c r="K24" s="30">
        <v>7</v>
      </c>
      <c r="L24" s="30">
        <v>9549.3940655000006</v>
      </c>
      <c r="M24" s="30">
        <v>9.8482699624999999</v>
      </c>
      <c r="N24" s="27"/>
      <c r="O24" s="12"/>
    </row>
    <row r="25" spans="1:15">
      <c r="A25" s="113">
        <v>1992</v>
      </c>
      <c r="B25" s="30">
        <v>8</v>
      </c>
      <c r="C25" s="30">
        <v>67558</v>
      </c>
      <c r="D25" s="118">
        <v>24.697297137</v>
      </c>
      <c r="E25" s="118">
        <v>29.462091831999999</v>
      </c>
      <c r="F25" s="118">
        <v>30.410906184000002</v>
      </c>
      <c r="G25" s="118">
        <v>13.799994078999999</v>
      </c>
      <c r="H25" s="118">
        <v>1.6297107669999999</v>
      </c>
      <c r="I25" s="30"/>
      <c r="J25" s="30">
        <v>1992</v>
      </c>
      <c r="K25" s="30">
        <v>8</v>
      </c>
      <c r="L25" s="30">
        <v>9193.4546193999995</v>
      </c>
      <c r="M25" s="30">
        <v>9.8545346302999999</v>
      </c>
      <c r="N25" s="27"/>
      <c r="O25" s="12"/>
    </row>
    <row r="26" spans="1:15">
      <c r="A26" s="113">
        <v>1992</v>
      </c>
      <c r="B26" s="30">
        <v>9</v>
      </c>
      <c r="C26" s="30">
        <v>65660</v>
      </c>
      <c r="D26" s="118">
        <v>23.641486445000002</v>
      </c>
      <c r="E26" s="118">
        <v>29.224794395</v>
      </c>
      <c r="F26" s="118">
        <v>30.875723424</v>
      </c>
      <c r="G26" s="118">
        <v>14.454766981000001</v>
      </c>
      <c r="H26" s="118">
        <v>1.8032287542000001</v>
      </c>
      <c r="I26" s="30"/>
      <c r="J26" s="30">
        <v>1992</v>
      </c>
      <c r="K26" s="30">
        <v>9</v>
      </c>
      <c r="L26" s="30">
        <v>9540.2660426000002</v>
      </c>
      <c r="M26" s="30">
        <v>9.8952566323000006</v>
      </c>
      <c r="N26" s="27"/>
      <c r="O26" s="12"/>
    </row>
    <row r="27" spans="1:15">
      <c r="A27" s="113">
        <v>1992</v>
      </c>
      <c r="B27" s="30">
        <v>10</v>
      </c>
      <c r="C27" s="30">
        <v>40221</v>
      </c>
      <c r="D27" s="118">
        <v>23.932771438</v>
      </c>
      <c r="E27" s="118">
        <v>28.763581213999998</v>
      </c>
      <c r="F27" s="118">
        <v>31.006190795999998</v>
      </c>
      <c r="G27" s="118">
        <v>14.246289252</v>
      </c>
      <c r="H27" s="118">
        <v>2.0511673007</v>
      </c>
      <c r="I27" s="30"/>
      <c r="J27" s="30">
        <v>1992</v>
      </c>
      <c r="K27" s="30">
        <v>10</v>
      </c>
      <c r="L27" s="30">
        <v>8870.3972713000003</v>
      </c>
      <c r="M27" s="30">
        <v>9.8949482975999992</v>
      </c>
      <c r="N27" s="27"/>
      <c r="O27" s="12"/>
    </row>
    <row r="28" spans="1:15">
      <c r="A28" s="113">
        <v>1992</v>
      </c>
      <c r="B28" s="30">
        <v>11</v>
      </c>
      <c r="C28" s="30">
        <v>67544</v>
      </c>
      <c r="D28" s="118">
        <v>23.466185005</v>
      </c>
      <c r="E28" s="118">
        <v>29.635496861</v>
      </c>
      <c r="F28" s="118">
        <v>30.855442377999999</v>
      </c>
      <c r="G28" s="118">
        <v>14.41874926</v>
      </c>
      <c r="H28" s="118">
        <v>1.6241264953000001</v>
      </c>
      <c r="I28" s="30"/>
      <c r="J28" s="30">
        <v>1992</v>
      </c>
      <c r="K28" s="30">
        <v>11</v>
      </c>
      <c r="L28" s="30">
        <v>9275.6155056000007</v>
      </c>
      <c r="M28" s="30">
        <v>9.8879751552999995</v>
      </c>
      <c r="N28" s="27"/>
      <c r="O28" s="12"/>
    </row>
    <row r="29" spans="1:15">
      <c r="A29" s="113">
        <v>1992</v>
      </c>
      <c r="B29" s="30">
        <v>12</v>
      </c>
      <c r="C29" s="30">
        <v>67718</v>
      </c>
      <c r="D29" s="118">
        <v>23.143034348</v>
      </c>
      <c r="E29" s="118">
        <v>29.302401134</v>
      </c>
      <c r="F29" s="118">
        <v>31.114327062000001</v>
      </c>
      <c r="G29" s="118">
        <v>14.688856728999999</v>
      </c>
      <c r="H29" s="118">
        <v>1.7513807260000001</v>
      </c>
      <c r="I29" s="30"/>
      <c r="J29" s="30">
        <v>1992</v>
      </c>
      <c r="K29" s="30">
        <v>12</v>
      </c>
      <c r="L29" s="30">
        <v>9663.3839597000006</v>
      </c>
      <c r="M29" s="30">
        <v>9.89853424</v>
      </c>
      <c r="N29" s="27"/>
      <c r="O29" s="12"/>
    </row>
    <row r="30" spans="1:15">
      <c r="A30" s="113">
        <v>1993</v>
      </c>
      <c r="B30" s="30">
        <v>1</v>
      </c>
      <c r="C30" s="30">
        <v>75505</v>
      </c>
      <c r="D30" s="118">
        <v>23.744122906000001</v>
      </c>
      <c r="E30" s="118">
        <v>28.873584530999999</v>
      </c>
      <c r="F30" s="118">
        <v>30.478776239999998</v>
      </c>
      <c r="G30" s="118">
        <v>15.0678763</v>
      </c>
      <c r="H30" s="118">
        <v>1.8356400237999999</v>
      </c>
      <c r="I30" s="30"/>
      <c r="J30" s="30">
        <v>1993</v>
      </c>
      <c r="K30" s="30">
        <v>1</v>
      </c>
      <c r="L30" s="30">
        <v>9421.1201725999999</v>
      </c>
      <c r="M30" s="30">
        <v>9.8985553642999999</v>
      </c>
      <c r="N30" s="27"/>
      <c r="O30" s="12"/>
    </row>
    <row r="31" spans="1:15">
      <c r="A31" s="113">
        <v>1993</v>
      </c>
      <c r="B31" s="30">
        <v>2</v>
      </c>
      <c r="C31" s="30">
        <v>75127</v>
      </c>
      <c r="D31" s="118">
        <v>23.140814887000001</v>
      </c>
      <c r="E31" s="118">
        <v>28.948314188000001</v>
      </c>
      <c r="F31" s="118">
        <v>31.078041184</v>
      </c>
      <c r="G31" s="118">
        <v>15.059832018</v>
      </c>
      <c r="H31" s="118">
        <v>1.7729977239000001</v>
      </c>
      <c r="I31" s="30"/>
      <c r="J31" s="30">
        <v>1993</v>
      </c>
      <c r="K31" s="30">
        <v>2</v>
      </c>
      <c r="L31" s="30">
        <v>9876.0376391999998</v>
      </c>
      <c r="M31" s="30">
        <v>9.9172839043999996</v>
      </c>
      <c r="N31" s="27"/>
      <c r="O31" s="12"/>
    </row>
    <row r="32" spans="1:15">
      <c r="A32" s="113">
        <v>1993</v>
      </c>
      <c r="B32" s="30">
        <v>3</v>
      </c>
      <c r="C32" s="30">
        <v>75906</v>
      </c>
      <c r="D32" s="118">
        <v>22.593734355999999</v>
      </c>
      <c r="E32" s="118">
        <v>28.979263826</v>
      </c>
      <c r="F32" s="118">
        <v>31.561404895999999</v>
      </c>
      <c r="G32" s="118">
        <v>15.014623350000001</v>
      </c>
      <c r="H32" s="118">
        <v>1.8509735726000001</v>
      </c>
      <c r="I32" s="30"/>
      <c r="J32" s="30">
        <v>1993</v>
      </c>
      <c r="K32" s="30">
        <v>3</v>
      </c>
      <c r="L32" s="30">
        <v>10143.838146</v>
      </c>
      <c r="M32" s="30">
        <v>9.9328405046999997</v>
      </c>
      <c r="N32" s="27"/>
      <c r="O32" s="12"/>
    </row>
    <row r="33" spans="1:15">
      <c r="A33" s="113">
        <v>1993</v>
      </c>
      <c r="B33" s="30">
        <v>4</v>
      </c>
      <c r="C33" s="30">
        <v>75627</v>
      </c>
      <c r="D33" s="118">
        <v>22.203710314999999</v>
      </c>
      <c r="E33" s="118">
        <v>28.959234135999999</v>
      </c>
      <c r="F33" s="118">
        <v>31.558834808</v>
      </c>
      <c r="G33" s="118">
        <v>15.474632076000001</v>
      </c>
      <c r="H33" s="118">
        <v>1.8035886654</v>
      </c>
      <c r="I33" s="30"/>
      <c r="J33" s="30">
        <v>1993</v>
      </c>
      <c r="K33" s="30">
        <v>4</v>
      </c>
      <c r="L33" s="30">
        <v>10092.651712999999</v>
      </c>
      <c r="M33" s="30">
        <v>9.9512128328999996</v>
      </c>
      <c r="N33" s="27"/>
      <c r="O33" s="12"/>
    </row>
    <row r="34" spans="1:15">
      <c r="A34" s="113">
        <v>1993</v>
      </c>
      <c r="B34" s="30">
        <v>5</v>
      </c>
      <c r="C34" s="30">
        <v>75440</v>
      </c>
      <c r="D34" s="118">
        <v>21.512460232999999</v>
      </c>
      <c r="E34" s="118">
        <v>28.579003181000001</v>
      </c>
      <c r="F34" s="118">
        <v>31.784199363999999</v>
      </c>
      <c r="G34" s="118">
        <v>16.061770943999999</v>
      </c>
      <c r="H34" s="118">
        <v>2.0625662777999998</v>
      </c>
      <c r="I34" s="30"/>
      <c r="J34" s="30">
        <v>1993</v>
      </c>
      <c r="K34" s="30">
        <v>5</v>
      </c>
      <c r="L34" s="30">
        <v>9872.3248710999997</v>
      </c>
      <c r="M34" s="30">
        <v>9.9828248941000002</v>
      </c>
      <c r="N34" s="27"/>
      <c r="O34" s="12"/>
    </row>
    <row r="35" spans="1:15">
      <c r="A35" s="113">
        <v>1993</v>
      </c>
      <c r="B35" s="30">
        <v>6</v>
      </c>
      <c r="C35" s="30">
        <v>75358</v>
      </c>
      <c r="D35" s="118">
        <v>20.369436556</v>
      </c>
      <c r="E35" s="118">
        <v>28.217309376999999</v>
      </c>
      <c r="F35" s="118">
        <v>32.248732715999999</v>
      </c>
      <c r="G35" s="118">
        <v>16.932508824999999</v>
      </c>
      <c r="H35" s="118">
        <v>2.2320125269000002</v>
      </c>
      <c r="I35" s="30"/>
      <c r="J35" s="30">
        <v>1993</v>
      </c>
      <c r="K35" s="30">
        <v>6</v>
      </c>
      <c r="L35" s="30">
        <v>10138.022858</v>
      </c>
      <c r="M35" s="30">
        <v>10.026613539</v>
      </c>
      <c r="N35" s="27"/>
      <c r="O35" s="12"/>
    </row>
    <row r="36" spans="1:15">
      <c r="A36" s="113">
        <v>1993</v>
      </c>
      <c r="B36" s="30">
        <v>7</v>
      </c>
      <c r="C36" s="30">
        <v>74353</v>
      </c>
      <c r="D36" s="118">
        <v>19.285032211000001</v>
      </c>
      <c r="E36" s="118">
        <v>27.755436902</v>
      </c>
      <c r="F36" s="118">
        <v>32.500369857000003</v>
      </c>
      <c r="G36" s="118">
        <v>17.918577595999999</v>
      </c>
      <c r="H36" s="118">
        <v>2.5405834331000001</v>
      </c>
      <c r="I36" s="30"/>
      <c r="J36" s="30">
        <v>1993</v>
      </c>
      <c r="K36" s="30">
        <v>7</v>
      </c>
      <c r="L36" s="30">
        <v>10042.829414</v>
      </c>
      <c r="M36" s="30">
        <v>10.077183022</v>
      </c>
      <c r="N36" s="27"/>
      <c r="O36" s="12"/>
    </row>
    <row r="37" spans="1:15">
      <c r="A37" s="113">
        <v>1993</v>
      </c>
      <c r="B37" s="30">
        <v>8</v>
      </c>
      <c r="C37" s="30">
        <v>73462</v>
      </c>
      <c r="D37" s="118">
        <v>19.732650893999999</v>
      </c>
      <c r="E37" s="118">
        <v>27.732705343999999</v>
      </c>
      <c r="F37" s="118">
        <v>32.897280227000003</v>
      </c>
      <c r="G37" s="118">
        <v>17.289210747999999</v>
      </c>
      <c r="H37" s="118">
        <v>2.3481527865</v>
      </c>
      <c r="I37" s="30"/>
      <c r="J37" s="30">
        <v>1993</v>
      </c>
      <c r="K37" s="30">
        <v>8</v>
      </c>
      <c r="L37" s="30">
        <v>9839.3988826999994</v>
      </c>
      <c r="M37" s="30">
        <v>10.053970929</v>
      </c>
      <c r="N37" s="27"/>
      <c r="O37" s="12"/>
    </row>
    <row r="38" spans="1:15">
      <c r="A38" s="113">
        <v>1993</v>
      </c>
      <c r="B38" s="30">
        <v>9</v>
      </c>
      <c r="C38" s="30">
        <v>63402</v>
      </c>
      <c r="D38" s="118">
        <v>19.089303177000001</v>
      </c>
      <c r="E38" s="118">
        <v>27.623734267</v>
      </c>
      <c r="F38" s="118">
        <v>32.951641903999999</v>
      </c>
      <c r="G38" s="118">
        <v>17.862212548999999</v>
      </c>
      <c r="H38" s="118">
        <v>2.4731081038</v>
      </c>
      <c r="I38" s="30"/>
      <c r="J38" s="30">
        <v>1993</v>
      </c>
      <c r="K38" s="30">
        <v>9</v>
      </c>
      <c r="L38" s="30">
        <v>9927.2968301000001</v>
      </c>
      <c r="M38" s="30">
        <v>10.082743039</v>
      </c>
      <c r="N38" s="27"/>
      <c r="O38" s="12"/>
    </row>
    <row r="39" spans="1:15">
      <c r="A39" s="113">
        <v>1993</v>
      </c>
      <c r="B39" s="30">
        <v>10</v>
      </c>
      <c r="C39" s="30">
        <v>74275</v>
      </c>
      <c r="D39" s="118">
        <v>19.28912824</v>
      </c>
      <c r="E39" s="118">
        <v>27.872096936999998</v>
      </c>
      <c r="F39" s="118">
        <v>33.066307641000002</v>
      </c>
      <c r="G39" s="118">
        <v>17.507909795</v>
      </c>
      <c r="H39" s="118">
        <v>2.2645573881000001</v>
      </c>
      <c r="I39" s="30"/>
      <c r="J39" s="30">
        <v>1993</v>
      </c>
      <c r="K39" s="30">
        <v>10</v>
      </c>
      <c r="L39" s="30">
        <v>9894.7878560000008</v>
      </c>
      <c r="M39" s="30">
        <v>10.065022772000001</v>
      </c>
      <c r="N39" s="27"/>
      <c r="O39" s="12"/>
    </row>
    <row r="40" spans="1:15">
      <c r="A40" s="113">
        <v>1993</v>
      </c>
      <c r="B40" s="30">
        <v>11</v>
      </c>
      <c r="C40" s="30">
        <v>74392</v>
      </c>
      <c r="D40" s="118">
        <v>18.855522099000002</v>
      </c>
      <c r="E40" s="118">
        <v>27.649478438999999</v>
      </c>
      <c r="F40" s="118">
        <v>32.902731477000003</v>
      </c>
      <c r="G40" s="118">
        <v>18.180718357</v>
      </c>
      <c r="H40" s="118">
        <v>2.411549629</v>
      </c>
      <c r="I40" s="30"/>
      <c r="J40" s="30">
        <v>1993</v>
      </c>
      <c r="K40" s="30">
        <v>11</v>
      </c>
      <c r="L40" s="30">
        <v>10388.533517</v>
      </c>
      <c r="M40" s="30">
        <v>10.089017346</v>
      </c>
      <c r="N40" s="27"/>
      <c r="O40" s="12"/>
    </row>
    <row r="41" spans="1:15">
      <c r="A41" s="113">
        <v>1993</v>
      </c>
      <c r="B41" s="30">
        <v>12</v>
      </c>
      <c r="C41" s="30">
        <v>73490</v>
      </c>
      <c r="D41" s="118">
        <v>18.512722819</v>
      </c>
      <c r="E41" s="118">
        <v>27.505783099999999</v>
      </c>
      <c r="F41" s="118">
        <v>32.8929106</v>
      </c>
      <c r="G41" s="118">
        <v>18.538576676999998</v>
      </c>
      <c r="H41" s="118">
        <v>2.5500068036000001</v>
      </c>
      <c r="I41" s="30"/>
      <c r="J41" s="30">
        <v>1993</v>
      </c>
      <c r="K41" s="30">
        <v>12</v>
      </c>
      <c r="L41" s="30">
        <v>10468.218364</v>
      </c>
      <c r="M41" s="30">
        <v>10.104942136</v>
      </c>
      <c r="N41" s="27"/>
      <c r="O41" s="12"/>
    </row>
    <row r="42" spans="1:15">
      <c r="A42" s="113">
        <v>1994</v>
      </c>
      <c r="B42" s="30">
        <v>1</v>
      </c>
      <c r="C42" s="30">
        <v>82468</v>
      </c>
      <c r="D42" s="118">
        <v>19.315370810000001</v>
      </c>
      <c r="E42" s="118">
        <v>27.254207693000001</v>
      </c>
      <c r="F42" s="118">
        <v>32.578697192</v>
      </c>
      <c r="G42" s="118">
        <v>18.130668865000001</v>
      </c>
      <c r="H42" s="118">
        <v>2.7210554397000002</v>
      </c>
      <c r="I42" s="30"/>
      <c r="J42" s="30">
        <v>1994</v>
      </c>
      <c r="K42" s="30">
        <v>1</v>
      </c>
      <c r="L42" s="30">
        <v>10201.526324</v>
      </c>
      <c r="M42" s="30">
        <v>10.087182628000001</v>
      </c>
      <c r="N42" s="27"/>
      <c r="O42" s="12"/>
    </row>
    <row r="43" spans="1:15">
      <c r="A43" s="113">
        <v>1994</v>
      </c>
      <c r="B43" s="30">
        <v>2</v>
      </c>
      <c r="C43" s="30">
        <v>81582</v>
      </c>
      <c r="D43" s="118">
        <v>18.880390282</v>
      </c>
      <c r="E43" s="118">
        <v>27.297688216000001</v>
      </c>
      <c r="F43" s="118">
        <v>33.021990144999997</v>
      </c>
      <c r="G43" s="118">
        <v>18.076291339000001</v>
      </c>
      <c r="H43" s="118">
        <v>2.7236400185999998</v>
      </c>
      <c r="I43" s="30"/>
      <c r="J43" s="30">
        <v>1994</v>
      </c>
      <c r="K43" s="30">
        <v>2</v>
      </c>
      <c r="L43" s="30">
        <v>10649.979445999999</v>
      </c>
      <c r="M43" s="30">
        <v>10.097124274</v>
      </c>
      <c r="N43" s="27"/>
      <c r="O43" s="12"/>
    </row>
    <row r="44" spans="1:15">
      <c r="A44" s="113">
        <v>1994</v>
      </c>
      <c r="B44" s="30">
        <v>3</v>
      </c>
      <c r="C44" s="30">
        <v>82450</v>
      </c>
      <c r="D44" s="118">
        <v>18.001212855999999</v>
      </c>
      <c r="E44" s="118">
        <v>27.102486355</v>
      </c>
      <c r="F44" s="118">
        <v>32.992116434000003</v>
      </c>
      <c r="G44" s="118">
        <v>19.187386295</v>
      </c>
      <c r="H44" s="118">
        <v>2.7167980593999999</v>
      </c>
      <c r="I44" s="30"/>
      <c r="J44" s="30">
        <v>1994</v>
      </c>
      <c r="K44" s="30">
        <v>3</v>
      </c>
      <c r="L44" s="30">
        <v>10740.911509</v>
      </c>
      <c r="M44" s="30">
        <v>10.131462743</v>
      </c>
      <c r="N44" s="27"/>
      <c r="O44" s="12"/>
    </row>
    <row r="45" spans="1:15">
      <c r="A45" s="113">
        <v>1994</v>
      </c>
      <c r="B45" s="30">
        <v>4</v>
      </c>
      <c r="C45" s="30">
        <v>82274</v>
      </c>
      <c r="D45" s="118">
        <v>16.897197169999998</v>
      </c>
      <c r="E45" s="118">
        <v>26.112745217000001</v>
      </c>
      <c r="F45" s="118">
        <v>33.349539344</v>
      </c>
      <c r="G45" s="118">
        <v>20.451175340999999</v>
      </c>
      <c r="H45" s="118">
        <v>3.1893429272999998</v>
      </c>
      <c r="I45" s="30"/>
      <c r="J45" s="30">
        <v>1994</v>
      </c>
      <c r="K45" s="30">
        <v>4</v>
      </c>
      <c r="L45" s="30">
        <v>10805.816650999999</v>
      </c>
      <c r="M45" s="30">
        <v>10.191874421</v>
      </c>
      <c r="N45" s="27"/>
      <c r="O45" s="12"/>
    </row>
    <row r="46" spans="1:15">
      <c r="A46" s="113">
        <v>1994</v>
      </c>
      <c r="B46" s="30">
        <v>5</v>
      </c>
      <c r="C46" s="30">
        <v>82219</v>
      </c>
      <c r="D46" s="118">
        <v>16.089954877</v>
      </c>
      <c r="E46" s="118">
        <v>25.592624575999999</v>
      </c>
      <c r="F46" s="118">
        <v>33.933762268999999</v>
      </c>
      <c r="G46" s="118">
        <v>21.122854815</v>
      </c>
      <c r="H46" s="118">
        <v>3.2608034638999999</v>
      </c>
      <c r="I46" s="30"/>
      <c r="J46" s="30">
        <v>1994</v>
      </c>
      <c r="K46" s="30">
        <v>5</v>
      </c>
      <c r="L46" s="30">
        <v>10525.385344</v>
      </c>
      <c r="M46" s="30">
        <v>10.225920516</v>
      </c>
      <c r="N46" s="27"/>
      <c r="O46" s="12"/>
    </row>
    <row r="47" spans="1:15">
      <c r="A47" s="113">
        <v>1994</v>
      </c>
      <c r="B47" s="30">
        <v>6</v>
      </c>
      <c r="C47" s="30">
        <v>82404</v>
      </c>
      <c r="D47" s="118">
        <v>16.211591670000001</v>
      </c>
      <c r="E47" s="118">
        <v>25.418668997000001</v>
      </c>
      <c r="F47" s="118">
        <v>33.647638464000003</v>
      </c>
      <c r="G47" s="118">
        <v>21.381243629</v>
      </c>
      <c r="H47" s="118">
        <v>3.3408572399000001</v>
      </c>
      <c r="I47" s="30"/>
      <c r="J47" s="30">
        <v>1994</v>
      </c>
      <c r="K47" s="30">
        <v>6</v>
      </c>
      <c r="L47" s="30">
        <v>10822.680681</v>
      </c>
      <c r="M47" s="30">
        <v>10.224527895</v>
      </c>
      <c r="N47" s="27"/>
      <c r="O47" s="12"/>
    </row>
    <row r="48" spans="1:15">
      <c r="A48" s="113">
        <v>1994</v>
      </c>
      <c r="B48" s="30">
        <v>7</v>
      </c>
      <c r="C48" s="30">
        <v>82672</v>
      </c>
      <c r="D48" s="118">
        <v>16.114282949</v>
      </c>
      <c r="E48" s="118">
        <v>25.172972711</v>
      </c>
      <c r="F48" s="118">
        <v>33.450261273000002</v>
      </c>
      <c r="G48" s="118">
        <v>21.660296110000001</v>
      </c>
      <c r="H48" s="118">
        <v>3.6021869557000001</v>
      </c>
      <c r="I48" s="30"/>
      <c r="J48" s="30">
        <v>1994</v>
      </c>
      <c r="K48" s="30">
        <v>7</v>
      </c>
      <c r="L48" s="30">
        <v>10555.983941</v>
      </c>
      <c r="M48" s="30">
        <v>10.239761569000001</v>
      </c>
      <c r="N48" s="27"/>
      <c r="O48" s="12"/>
    </row>
    <row r="49" spans="1:15">
      <c r="A49" s="113">
        <v>1994</v>
      </c>
      <c r="B49" s="30">
        <v>8</v>
      </c>
      <c r="C49" s="30">
        <v>82591</v>
      </c>
      <c r="D49" s="118">
        <v>15.548909687</v>
      </c>
      <c r="E49" s="118">
        <v>24.535360996000001</v>
      </c>
      <c r="F49" s="118">
        <v>33.546028018000001</v>
      </c>
      <c r="G49" s="118">
        <v>22.53635384</v>
      </c>
      <c r="H49" s="118">
        <v>3.8333474592000001</v>
      </c>
      <c r="I49" s="30"/>
      <c r="J49" s="30">
        <v>1994</v>
      </c>
      <c r="K49" s="30">
        <v>8</v>
      </c>
      <c r="L49" s="30">
        <v>11082.594322000001</v>
      </c>
      <c r="M49" s="30">
        <v>10.271144522</v>
      </c>
      <c r="N49" s="27"/>
      <c r="O49" s="12"/>
    </row>
    <row r="50" spans="1:15">
      <c r="A50" s="113">
        <v>1994</v>
      </c>
      <c r="B50" s="30">
        <v>9</v>
      </c>
      <c r="C50" s="30">
        <v>82509</v>
      </c>
      <c r="D50" s="118">
        <v>14.837169278999999</v>
      </c>
      <c r="E50" s="118">
        <v>23.959810444999999</v>
      </c>
      <c r="F50" s="118">
        <v>33.209710456000003</v>
      </c>
      <c r="G50" s="118">
        <v>23.836187567</v>
      </c>
      <c r="H50" s="118">
        <v>4.1571222532999998</v>
      </c>
      <c r="I50" s="30"/>
      <c r="J50" s="30">
        <v>1994</v>
      </c>
      <c r="K50" s="30">
        <v>9</v>
      </c>
      <c r="L50" s="30">
        <v>10959.238729999999</v>
      </c>
      <c r="M50" s="30">
        <v>10.314578292</v>
      </c>
      <c r="N50" s="27"/>
      <c r="O50" s="12"/>
    </row>
    <row r="51" spans="1:15">
      <c r="A51" s="113">
        <v>1994</v>
      </c>
      <c r="B51" s="30">
        <v>10</v>
      </c>
      <c r="C51" s="30">
        <v>82066</v>
      </c>
      <c r="D51" s="118">
        <v>14.785660322</v>
      </c>
      <c r="E51" s="118">
        <v>23.600516657</v>
      </c>
      <c r="F51" s="118">
        <v>34.031145662999997</v>
      </c>
      <c r="G51" s="118">
        <v>23.397021908999999</v>
      </c>
      <c r="H51" s="118">
        <v>4.1856554481000003</v>
      </c>
      <c r="I51" s="30"/>
      <c r="J51" s="30">
        <v>1994</v>
      </c>
      <c r="K51" s="30">
        <v>10</v>
      </c>
      <c r="L51" s="30">
        <v>10793.200298</v>
      </c>
      <c r="M51" s="30">
        <v>10.31281991</v>
      </c>
      <c r="N51" s="27"/>
      <c r="O51" s="12"/>
    </row>
    <row r="52" spans="1:15">
      <c r="A52" s="113">
        <v>1994</v>
      </c>
      <c r="B52" s="30">
        <v>11</v>
      </c>
      <c r="C52" s="30">
        <v>82061</v>
      </c>
      <c r="D52" s="118">
        <v>14.558681955999999</v>
      </c>
      <c r="E52" s="118">
        <v>22.962186666000001</v>
      </c>
      <c r="F52" s="118">
        <v>33.274027857</v>
      </c>
      <c r="G52" s="118">
        <v>24.796188201</v>
      </c>
      <c r="H52" s="118">
        <v>4.4089153191000001</v>
      </c>
      <c r="I52" s="30"/>
      <c r="J52" s="30">
        <v>1994</v>
      </c>
      <c r="K52" s="30">
        <v>11</v>
      </c>
      <c r="L52" s="30">
        <v>11252.765449</v>
      </c>
      <c r="M52" s="30">
        <v>10.346605549</v>
      </c>
      <c r="N52" s="27"/>
      <c r="O52" s="12"/>
    </row>
    <row r="53" spans="1:15">
      <c r="A53" s="113">
        <v>1994</v>
      </c>
      <c r="B53" s="30">
        <v>12</v>
      </c>
      <c r="C53" s="30">
        <v>81397</v>
      </c>
      <c r="D53" s="118">
        <v>14.500534418000001</v>
      </c>
      <c r="E53" s="118">
        <v>23.336240892999999</v>
      </c>
      <c r="F53" s="118">
        <v>32.959445680000002</v>
      </c>
      <c r="G53" s="118">
        <v>24.875609665999999</v>
      </c>
      <c r="H53" s="118">
        <v>4.3281693428999999</v>
      </c>
      <c r="I53" s="30"/>
      <c r="J53" s="30">
        <v>1994</v>
      </c>
      <c r="K53" s="30">
        <v>12</v>
      </c>
      <c r="L53" s="30">
        <v>11309.674406</v>
      </c>
      <c r="M53" s="30">
        <v>10.341828727999999</v>
      </c>
      <c r="N53" s="27"/>
      <c r="O53" s="12"/>
    </row>
    <row r="54" spans="1:15">
      <c r="A54" s="113">
        <v>1995</v>
      </c>
      <c r="B54" s="30">
        <v>1</v>
      </c>
      <c r="C54" s="30">
        <v>91678</v>
      </c>
      <c r="D54" s="118">
        <v>14.717816706000001</v>
      </c>
      <c r="E54" s="118">
        <v>23.462553720999999</v>
      </c>
      <c r="F54" s="118">
        <v>32.574881650999998</v>
      </c>
      <c r="G54" s="118">
        <v>24.786753638</v>
      </c>
      <c r="H54" s="118">
        <v>4.4579942842999998</v>
      </c>
      <c r="I54" s="30"/>
      <c r="J54" s="30">
        <v>1995</v>
      </c>
      <c r="K54" s="30">
        <v>1</v>
      </c>
      <c r="L54" s="30">
        <v>11283.511898999999</v>
      </c>
      <c r="M54" s="30">
        <v>10.3327443</v>
      </c>
      <c r="N54" s="27"/>
      <c r="O54" s="12"/>
    </row>
    <row r="55" spans="1:15">
      <c r="A55" s="113">
        <v>1995</v>
      </c>
      <c r="B55" s="30">
        <v>2</v>
      </c>
      <c r="C55" s="30">
        <v>90941</v>
      </c>
      <c r="D55" s="118">
        <v>14.290584004999999</v>
      </c>
      <c r="E55" s="118">
        <v>22.755412849999999</v>
      </c>
      <c r="F55" s="118">
        <v>32.620050362000001</v>
      </c>
      <c r="G55" s="118">
        <v>25.782650289999999</v>
      </c>
      <c r="H55" s="118">
        <v>4.5513024927999997</v>
      </c>
      <c r="I55" s="30"/>
      <c r="J55" s="30">
        <v>1995</v>
      </c>
      <c r="K55" s="30">
        <v>2</v>
      </c>
      <c r="L55" s="30">
        <v>11642.994032000001</v>
      </c>
      <c r="M55" s="30">
        <v>10.36144588</v>
      </c>
      <c r="N55" s="27"/>
      <c r="O55" s="12"/>
    </row>
    <row r="56" spans="1:15">
      <c r="A56" s="113">
        <v>1995</v>
      </c>
      <c r="B56" s="30">
        <v>3</v>
      </c>
      <c r="C56" s="30">
        <v>90537</v>
      </c>
      <c r="D56" s="118">
        <v>13.700476048000001</v>
      </c>
      <c r="E56" s="118">
        <v>22.048444281999998</v>
      </c>
      <c r="F56" s="118">
        <v>32.483956835000001</v>
      </c>
      <c r="G56" s="118">
        <v>26.924903630999999</v>
      </c>
      <c r="H56" s="118">
        <v>4.8422192032</v>
      </c>
      <c r="I56" s="30"/>
      <c r="J56" s="30">
        <v>1995</v>
      </c>
      <c r="K56" s="30">
        <v>3</v>
      </c>
      <c r="L56" s="30">
        <v>11920.199612</v>
      </c>
      <c r="M56" s="30">
        <v>10.400853994</v>
      </c>
      <c r="N56" s="27"/>
      <c r="O56" s="12"/>
    </row>
    <row r="57" spans="1:15">
      <c r="A57" s="113">
        <v>1995</v>
      </c>
      <c r="B57" s="30">
        <v>4</v>
      </c>
      <c r="C57" s="30">
        <v>90851</v>
      </c>
      <c r="D57" s="118">
        <v>12.909048882</v>
      </c>
      <c r="E57" s="118">
        <v>21.314019659</v>
      </c>
      <c r="F57" s="118">
        <v>33.002388525999997</v>
      </c>
      <c r="G57" s="118">
        <v>27.733321591999999</v>
      </c>
      <c r="H57" s="118">
        <v>5.0412213403999999</v>
      </c>
      <c r="I57" s="30"/>
      <c r="J57" s="30">
        <v>1995</v>
      </c>
      <c r="K57" s="30">
        <v>4</v>
      </c>
      <c r="L57" s="30">
        <v>11366.434272</v>
      </c>
      <c r="M57" s="30">
        <v>10.440899575</v>
      </c>
      <c r="N57" s="27"/>
      <c r="O57" s="12"/>
    </row>
    <row r="58" spans="1:15">
      <c r="A58" s="113">
        <v>1995</v>
      </c>
      <c r="B58" s="30">
        <v>5</v>
      </c>
      <c r="C58" s="30">
        <v>91755</v>
      </c>
      <c r="D58" s="118">
        <v>12.775325595</v>
      </c>
      <c r="E58" s="118">
        <v>21.472399324000001</v>
      </c>
      <c r="F58" s="118">
        <v>32.945343577999999</v>
      </c>
      <c r="G58" s="118">
        <v>27.562530652</v>
      </c>
      <c r="H58" s="118">
        <v>5.2444008500999999</v>
      </c>
      <c r="I58" s="30"/>
      <c r="J58" s="30">
        <v>1995</v>
      </c>
      <c r="K58" s="30">
        <v>5</v>
      </c>
      <c r="L58" s="30">
        <v>12214.269171</v>
      </c>
      <c r="M58" s="30">
        <v>10.449273116000001</v>
      </c>
      <c r="N58" s="27"/>
      <c r="O58" s="12"/>
    </row>
    <row r="59" spans="1:15">
      <c r="A59" s="113">
        <v>1995</v>
      </c>
      <c r="B59" s="30">
        <v>6</v>
      </c>
      <c r="C59" s="30">
        <v>91709</v>
      </c>
      <c r="D59" s="118">
        <v>11.991189522999999</v>
      </c>
      <c r="E59" s="118">
        <v>20.630472473000001</v>
      </c>
      <c r="F59" s="118">
        <v>33.007665551000002</v>
      </c>
      <c r="G59" s="118">
        <v>28.698382929000001</v>
      </c>
      <c r="H59" s="118">
        <v>5.6722895245</v>
      </c>
      <c r="I59" s="30"/>
      <c r="J59" s="30">
        <v>1995</v>
      </c>
      <c r="K59" s="30">
        <v>6</v>
      </c>
      <c r="L59" s="30">
        <v>12016.699559999999</v>
      </c>
      <c r="M59" s="30">
        <v>10.497301459999999</v>
      </c>
      <c r="N59" s="27"/>
      <c r="O59" s="12"/>
    </row>
    <row r="60" spans="1:15">
      <c r="A60" s="113">
        <v>1995</v>
      </c>
      <c r="B60" s="30">
        <v>7</v>
      </c>
      <c r="C60" s="30">
        <v>91668</v>
      </c>
      <c r="D60" s="118">
        <v>11.705284287</v>
      </c>
      <c r="E60" s="118">
        <v>20.057162805000001</v>
      </c>
      <c r="F60" s="118">
        <v>32.780250469000002</v>
      </c>
      <c r="G60" s="118">
        <v>29.457389711000001</v>
      </c>
      <c r="H60" s="118">
        <v>5.9999127285</v>
      </c>
      <c r="I60" s="30"/>
      <c r="J60" s="30">
        <v>1995</v>
      </c>
      <c r="K60" s="30">
        <v>7</v>
      </c>
      <c r="L60" s="30">
        <v>11715.580781000001</v>
      </c>
      <c r="M60" s="30">
        <v>10.522250305</v>
      </c>
      <c r="N60" s="27"/>
      <c r="O60" s="12"/>
    </row>
    <row r="61" spans="1:15">
      <c r="A61" s="113">
        <v>1995</v>
      </c>
      <c r="B61" s="30">
        <v>8</v>
      </c>
      <c r="C61" s="30">
        <v>91256</v>
      </c>
      <c r="D61" s="118">
        <v>11.419523099999999</v>
      </c>
      <c r="E61" s="118">
        <v>19.962523011999998</v>
      </c>
      <c r="F61" s="118">
        <v>32.843867799999998</v>
      </c>
      <c r="G61" s="118">
        <v>29.827079863000002</v>
      </c>
      <c r="H61" s="118">
        <v>5.9470062241999999</v>
      </c>
      <c r="I61" s="30"/>
      <c r="J61" s="30">
        <v>1995</v>
      </c>
      <c r="K61" s="30">
        <v>8</v>
      </c>
      <c r="L61" s="30">
        <v>12006.625327</v>
      </c>
      <c r="M61" s="30">
        <v>10.532881823</v>
      </c>
      <c r="N61" s="27"/>
      <c r="O61" s="12"/>
    </row>
    <row r="62" spans="1:15">
      <c r="A62" s="113">
        <v>1995</v>
      </c>
      <c r="B62" s="30">
        <v>9</v>
      </c>
      <c r="C62" s="30">
        <v>90687</v>
      </c>
      <c r="D62" s="118">
        <v>11.477940608999999</v>
      </c>
      <c r="E62" s="118">
        <v>20.187016882000002</v>
      </c>
      <c r="F62" s="118">
        <v>33.025681740000003</v>
      </c>
      <c r="G62" s="118">
        <v>29.417667360999999</v>
      </c>
      <c r="H62" s="118">
        <v>5.891693407</v>
      </c>
      <c r="I62" s="30"/>
      <c r="J62" s="30">
        <v>1995</v>
      </c>
      <c r="K62" s="30">
        <v>9</v>
      </c>
      <c r="L62" s="30">
        <v>12164.221052999999</v>
      </c>
      <c r="M62" s="30">
        <v>10.527360861</v>
      </c>
      <c r="N62" s="27"/>
      <c r="O62" s="12"/>
    </row>
    <row r="63" spans="1:15">
      <c r="A63" s="113">
        <v>1995</v>
      </c>
      <c r="B63" s="30">
        <v>10</v>
      </c>
      <c r="C63" s="30">
        <v>89988</v>
      </c>
      <c r="D63" s="118">
        <v>11.463750722</v>
      </c>
      <c r="E63" s="118">
        <v>20.081566430999999</v>
      </c>
      <c r="F63" s="118">
        <v>33.028848291000003</v>
      </c>
      <c r="G63" s="118">
        <v>29.696181713000001</v>
      </c>
      <c r="H63" s="118">
        <v>5.7296528426000002</v>
      </c>
      <c r="I63" s="30"/>
      <c r="J63" s="30">
        <v>1995</v>
      </c>
      <c r="K63" s="30">
        <v>10</v>
      </c>
      <c r="L63" s="30">
        <v>11943.670655</v>
      </c>
      <c r="M63" s="30">
        <v>10.528092248</v>
      </c>
      <c r="N63" s="27"/>
      <c r="O63" s="12"/>
    </row>
    <row r="64" spans="1:15">
      <c r="A64" s="113">
        <v>1995</v>
      </c>
      <c r="B64" s="30">
        <v>11</v>
      </c>
      <c r="C64" s="30">
        <v>89906</v>
      </c>
      <c r="D64" s="118">
        <v>11.319600471999999</v>
      </c>
      <c r="E64" s="118">
        <v>19.755077525000001</v>
      </c>
      <c r="F64" s="118">
        <v>33.042288612999997</v>
      </c>
      <c r="G64" s="118">
        <v>29.932373813000002</v>
      </c>
      <c r="H64" s="118">
        <v>5.9506595777999998</v>
      </c>
      <c r="I64" s="30"/>
      <c r="J64" s="30">
        <v>1995</v>
      </c>
      <c r="K64" s="30">
        <v>11</v>
      </c>
      <c r="L64" s="30">
        <v>12398.266178</v>
      </c>
      <c r="M64" s="30">
        <v>10.538831208</v>
      </c>
      <c r="N64" s="27"/>
      <c r="O64" s="12"/>
    </row>
    <row r="65" spans="1:15">
      <c r="A65" s="113">
        <v>1995</v>
      </c>
      <c r="B65" s="30">
        <v>12</v>
      </c>
      <c r="C65" s="30">
        <v>89944</v>
      </c>
      <c r="D65" s="118">
        <v>11.104687361</v>
      </c>
      <c r="E65" s="118">
        <v>20.130303300000001</v>
      </c>
      <c r="F65" s="118">
        <v>33.027216934999998</v>
      </c>
      <c r="G65" s="118">
        <v>29.851907854</v>
      </c>
      <c r="H65" s="118">
        <v>5.8858845504000001</v>
      </c>
      <c r="I65" s="30"/>
      <c r="J65" s="30">
        <v>1995</v>
      </c>
      <c r="K65" s="30">
        <v>12</v>
      </c>
      <c r="L65" s="30">
        <v>12506.162402</v>
      </c>
      <c r="M65" s="30">
        <v>10.537195905999999</v>
      </c>
      <c r="N65" s="27"/>
      <c r="O65" s="12"/>
    </row>
    <row r="66" spans="1:15">
      <c r="A66" s="113">
        <v>1996</v>
      </c>
      <c r="B66" s="30">
        <v>1</v>
      </c>
      <c r="C66" s="30">
        <v>103894</v>
      </c>
      <c r="D66" s="118">
        <v>12.003580573000001</v>
      </c>
      <c r="E66" s="118">
        <v>20.145532947</v>
      </c>
      <c r="F66" s="118">
        <v>32.572622096000003</v>
      </c>
      <c r="G66" s="118">
        <v>29.430958477000001</v>
      </c>
      <c r="H66" s="118">
        <v>5.8473059079</v>
      </c>
      <c r="I66" s="30"/>
      <c r="J66" s="30">
        <v>1996</v>
      </c>
      <c r="K66" s="30">
        <v>1</v>
      </c>
      <c r="L66" s="30">
        <v>12565.722893</v>
      </c>
      <c r="M66" s="30">
        <v>10.509754730999999</v>
      </c>
      <c r="N66" s="27"/>
      <c r="O66" s="12"/>
    </row>
    <row r="67" spans="1:15">
      <c r="A67" s="113">
        <v>1996</v>
      </c>
      <c r="B67" s="30">
        <v>2</v>
      </c>
      <c r="C67" s="30">
        <v>102797</v>
      </c>
      <c r="D67" s="118">
        <v>11.190988064000001</v>
      </c>
      <c r="E67" s="118">
        <v>19.355623219000002</v>
      </c>
      <c r="F67" s="118">
        <v>32.20813837</v>
      </c>
      <c r="G67" s="118">
        <v>30.697393893000001</v>
      </c>
      <c r="H67" s="118">
        <v>6.5478564549999998</v>
      </c>
      <c r="I67" s="30"/>
      <c r="J67" s="30">
        <v>1996</v>
      </c>
      <c r="K67" s="30">
        <v>2</v>
      </c>
      <c r="L67" s="30">
        <v>12765.45442</v>
      </c>
      <c r="M67" s="30">
        <v>10.568272199000001</v>
      </c>
      <c r="N67" s="27"/>
      <c r="O67" s="12"/>
    </row>
    <row r="68" spans="1:15">
      <c r="A68" s="113">
        <v>1996</v>
      </c>
      <c r="B68" s="30">
        <v>3</v>
      </c>
      <c r="C68" s="30">
        <v>103275</v>
      </c>
      <c r="D68" s="118">
        <v>10.503025901999999</v>
      </c>
      <c r="E68" s="118">
        <v>19.117889130999998</v>
      </c>
      <c r="F68" s="118">
        <v>32.679738561999997</v>
      </c>
      <c r="G68" s="118">
        <v>30.886468168</v>
      </c>
      <c r="H68" s="118">
        <v>6.8128782376999997</v>
      </c>
      <c r="I68" s="30"/>
      <c r="J68" s="30">
        <v>1996</v>
      </c>
      <c r="K68" s="30">
        <v>3</v>
      </c>
      <c r="L68" s="30">
        <v>12607.975286000001</v>
      </c>
      <c r="M68" s="30">
        <v>10.595036492</v>
      </c>
      <c r="N68" s="27"/>
      <c r="O68" s="12"/>
    </row>
    <row r="69" spans="1:15">
      <c r="A69" s="113">
        <v>1996</v>
      </c>
      <c r="B69" s="30">
        <v>4</v>
      </c>
      <c r="C69" s="30">
        <v>103484</v>
      </c>
      <c r="D69" s="118">
        <v>10.037300452</v>
      </c>
      <c r="E69" s="118">
        <v>18.462757528000001</v>
      </c>
      <c r="F69" s="118">
        <v>32.435932125000001</v>
      </c>
      <c r="G69" s="118">
        <v>31.765297051000001</v>
      </c>
      <c r="H69" s="118">
        <v>7.2987128444999998</v>
      </c>
      <c r="I69" s="30"/>
      <c r="J69" s="30">
        <v>1996</v>
      </c>
      <c r="K69" s="30">
        <v>4</v>
      </c>
      <c r="L69" s="30">
        <v>13259.451757000001</v>
      </c>
      <c r="M69" s="30">
        <v>10.630429202</v>
      </c>
      <c r="N69" s="27"/>
      <c r="O69" s="12"/>
    </row>
    <row r="70" spans="1:15">
      <c r="A70" s="113">
        <v>1996</v>
      </c>
      <c r="B70" s="30">
        <v>5</v>
      </c>
      <c r="C70" s="30">
        <v>103781</v>
      </c>
      <c r="D70" s="118">
        <v>9.5354641023000006</v>
      </c>
      <c r="E70" s="118">
        <v>17.402029273</v>
      </c>
      <c r="F70" s="118">
        <v>31.978878600000002</v>
      </c>
      <c r="G70" s="118">
        <v>33.231516366000001</v>
      </c>
      <c r="H70" s="118">
        <v>7.8521116582000001</v>
      </c>
      <c r="I70" s="30"/>
      <c r="J70" s="30">
        <v>1996</v>
      </c>
      <c r="K70" s="30">
        <v>5</v>
      </c>
      <c r="L70" s="30">
        <v>13469.308623999999</v>
      </c>
      <c r="M70" s="30">
        <v>10.679818307</v>
      </c>
      <c r="N70" s="27"/>
      <c r="O70" s="12"/>
    </row>
    <row r="71" spans="1:15">
      <c r="A71" s="113">
        <v>1996</v>
      </c>
      <c r="B71" s="30">
        <v>6</v>
      </c>
      <c r="C71" s="30">
        <v>103486</v>
      </c>
      <c r="D71" s="118">
        <v>9.1065458130000003</v>
      </c>
      <c r="E71" s="118">
        <v>17.357903485000001</v>
      </c>
      <c r="F71" s="118">
        <v>31.888371373999998</v>
      </c>
      <c r="G71" s="118">
        <v>33.555263514000004</v>
      </c>
      <c r="H71" s="118">
        <v>8.0919158147000001</v>
      </c>
      <c r="I71" s="30"/>
      <c r="J71" s="30">
        <v>1996</v>
      </c>
      <c r="K71" s="30">
        <v>6</v>
      </c>
      <c r="L71" s="30">
        <v>12718.676975</v>
      </c>
      <c r="M71" s="30">
        <v>10.699193638000001</v>
      </c>
      <c r="N71" s="27"/>
      <c r="O71" s="12"/>
    </row>
    <row r="72" spans="1:15">
      <c r="A72" s="113">
        <v>1996</v>
      </c>
      <c r="B72" s="30">
        <v>7</v>
      </c>
      <c r="C72" s="30">
        <v>103544</v>
      </c>
      <c r="D72" s="118">
        <v>8.7701846557999996</v>
      </c>
      <c r="E72" s="118">
        <v>16.970563239000001</v>
      </c>
      <c r="F72" s="118">
        <v>31.659970641000001</v>
      </c>
      <c r="G72" s="118">
        <v>33.718032913999998</v>
      </c>
      <c r="H72" s="118">
        <v>8.8812485513000006</v>
      </c>
      <c r="I72" s="30"/>
      <c r="J72" s="30">
        <v>1996</v>
      </c>
      <c r="K72" s="30">
        <v>7</v>
      </c>
      <c r="L72" s="30">
        <v>13430.064795</v>
      </c>
      <c r="M72" s="30">
        <v>10.731748505000001</v>
      </c>
      <c r="N72" s="27"/>
      <c r="O72" s="12"/>
    </row>
    <row r="73" spans="1:15">
      <c r="A73" s="113">
        <v>1996</v>
      </c>
      <c r="B73" s="30">
        <v>8</v>
      </c>
      <c r="C73" s="30">
        <v>103683</v>
      </c>
      <c r="D73" s="118">
        <v>8.7150256068999994</v>
      </c>
      <c r="E73" s="118">
        <v>16.702834601999999</v>
      </c>
      <c r="F73" s="118">
        <v>31.498895672</v>
      </c>
      <c r="G73" s="118">
        <v>34.135779249999999</v>
      </c>
      <c r="H73" s="118">
        <v>8.9474648688999991</v>
      </c>
      <c r="I73" s="30"/>
      <c r="J73" s="30">
        <v>1996</v>
      </c>
      <c r="K73" s="30">
        <v>8</v>
      </c>
      <c r="L73" s="30">
        <v>13319.848352999999</v>
      </c>
      <c r="M73" s="30">
        <v>10.739138423</v>
      </c>
      <c r="N73" s="27"/>
      <c r="O73" s="12"/>
    </row>
    <row r="74" spans="1:15">
      <c r="A74" s="113">
        <v>1996</v>
      </c>
      <c r="B74" s="30">
        <v>9</v>
      </c>
      <c r="C74" s="30">
        <v>103070</v>
      </c>
      <c r="D74" s="118">
        <v>8.4389250023999995</v>
      </c>
      <c r="E74" s="118">
        <v>16.434462016000001</v>
      </c>
      <c r="F74" s="118">
        <v>31.216648879000001</v>
      </c>
      <c r="G74" s="118">
        <v>34.590084408999999</v>
      </c>
      <c r="H74" s="118">
        <v>9.3198796934000008</v>
      </c>
      <c r="I74" s="30"/>
      <c r="J74" s="30">
        <v>1996</v>
      </c>
      <c r="K74" s="30">
        <v>9</v>
      </c>
      <c r="L74" s="30">
        <v>13070.668924</v>
      </c>
      <c r="M74" s="30">
        <v>10.761535902</v>
      </c>
      <c r="N74" s="27"/>
      <c r="O74" s="12"/>
    </row>
    <row r="75" spans="1:15">
      <c r="A75" s="113">
        <v>1996</v>
      </c>
      <c r="B75" s="30">
        <v>10</v>
      </c>
      <c r="C75" s="30">
        <v>102945</v>
      </c>
      <c r="D75" s="118">
        <v>8.5579678469000005</v>
      </c>
      <c r="E75" s="118">
        <v>16.538928554000002</v>
      </c>
      <c r="F75" s="118">
        <v>31.593569381999998</v>
      </c>
      <c r="G75" s="118">
        <v>34.218271893000001</v>
      </c>
      <c r="H75" s="118">
        <v>9.0912623245000006</v>
      </c>
      <c r="I75" s="30"/>
      <c r="J75" s="30">
        <v>1996</v>
      </c>
      <c r="K75" s="30">
        <v>10</v>
      </c>
      <c r="L75" s="30">
        <v>13508.451128000001</v>
      </c>
      <c r="M75" s="30">
        <v>10.745688827</v>
      </c>
      <c r="N75" s="27"/>
      <c r="O75" s="12"/>
    </row>
    <row r="76" spans="1:15">
      <c r="A76" s="113">
        <v>1996</v>
      </c>
      <c r="B76" s="30">
        <v>11</v>
      </c>
      <c r="C76" s="30">
        <v>102839</v>
      </c>
      <c r="D76" s="118">
        <v>8.1875553049000001</v>
      </c>
      <c r="E76" s="118">
        <v>15.81112224</v>
      </c>
      <c r="F76" s="118">
        <v>30.553583756999998</v>
      </c>
      <c r="G76" s="118">
        <v>35.326092240999998</v>
      </c>
      <c r="H76" s="118">
        <v>10.121646457000001</v>
      </c>
      <c r="I76" s="30"/>
      <c r="J76" s="30">
        <v>1996</v>
      </c>
      <c r="K76" s="30">
        <v>11</v>
      </c>
      <c r="L76" s="30">
        <v>13616.301215</v>
      </c>
      <c r="M76" s="30">
        <v>10.799632006</v>
      </c>
      <c r="N76" s="27"/>
      <c r="O76" s="12"/>
    </row>
    <row r="77" spans="1:15">
      <c r="A77" s="113">
        <v>1996</v>
      </c>
      <c r="B77" s="30">
        <v>12</v>
      </c>
      <c r="C77" s="30">
        <v>101585</v>
      </c>
      <c r="D77" s="118">
        <v>7.7944578432</v>
      </c>
      <c r="E77" s="118">
        <v>15.202047545999999</v>
      </c>
      <c r="F77" s="118">
        <v>29.697297829</v>
      </c>
      <c r="G77" s="118">
        <v>35.859624945</v>
      </c>
      <c r="H77" s="118">
        <v>11.446571836</v>
      </c>
      <c r="I77" s="30"/>
      <c r="J77" s="30">
        <v>1996</v>
      </c>
      <c r="K77" s="30">
        <v>12</v>
      </c>
      <c r="L77" s="30">
        <v>13432.772140999999</v>
      </c>
      <c r="M77" s="30">
        <v>10.852591681</v>
      </c>
      <c r="N77" s="27"/>
      <c r="O77" s="12"/>
    </row>
    <row r="78" spans="1:15">
      <c r="A78" s="113">
        <v>1997</v>
      </c>
      <c r="B78" s="30">
        <v>1</v>
      </c>
      <c r="C78" s="30">
        <v>115115</v>
      </c>
      <c r="D78" s="118">
        <v>8.3924770880999997</v>
      </c>
      <c r="E78" s="118">
        <v>15.692133953000001</v>
      </c>
      <c r="F78" s="118">
        <v>30.046475264000001</v>
      </c>
      <c r="G78" s="118">
        <v>34.359553490000003</v>
      </c>
      <c r="H78" s="118">
        <v>11.509360205</v>
      </c>
      <c r="I78" s="30"/>
      <c r="J78" s="30">
        <v>1997</v>
      </c>
      <c r="K78" s="30">
        <v>1</v>
      </c>
      <c r="L78" s="30">
        <v>13504.730882</v>
      </c>
      <c r="M78" s="30">
        <v>10.817985646</v>
      </c>
      <c r="N78" s="27"/>
      <c r="O78" s="12"/>
    </row>
    <row r="79" spans="1:15">
      <c r="A79" s="113">
        <v>1997</v>
      </c>
      <c r="B79" s="30">
        <v>2</v>
      </c>
      <c r="C79" s="30">
        <v>113676</v>
      </c>
      <c r="D79" s="118">
        <v>7.8301488441</v>
      </c>
      <c r="E79" s="118">
        <v>15.330412752000001</v>
      </c>
      <c r="F79" s="118">
        <v>29.542735493999999</v>
      </c>
      <c r="G79" s="118">
        <v>35.354868222</v>
      </c>
      <c r="H79" s="118">
        <v>11.941834688</v>
      </c>
      <c r="I79" s="30"/>
      <c r="J79" s="30">
        <v>1997</v>
      </c>
      <c r="K79" s="30">
        <v>2</v>
      </c>
      <c r="L79" s="30">
        <v>13749.310721</v>
      </c>
      <c r="M79" s="30">
        <v>10.853624395000001</v>
      </c>
      <c r="N79" s="27"/>
      <c r="O79" s="12"/>
    </row>
    <row r="80" spans="1:15">
      <c r="A80" s="113">
        <v>1997</v>
      </c>
      <c r="B80" s="30">
        <v>3</v>
      </c>
      <c r="C80" s="30">
        <v>113490</v>
      </c>
      <c r="D80" s="118">
        <v>7.3372103269000002</v>
      </c>
      <c r="E80" s="118">
        <v>14.640937528</v>
      </c>
      <c r="F80" s="118">
        <v>29.63873469</v>
      </c>
      <c r="G80" s="118">
        <v>36.119481893</v>
      </c>
      <c r="H80" s="118">
        <v>12.263635562999999</v>
      </c>
      <c r="I80" s="30"/>
      <c r="J80" s="30">
        <v>1997</v>
      </c>
      <c r="K80" s="30">
        <v>3</v>
      </c>
      <c r="L80" s="30">
        <v>13275.039323000001</v>
      </c>
      <c r="M80" s="30">
        <v>10.88835694</v>
      </c>
      <c r="N80" s="27"/>
      <c r="O80" s="12"/>
    </row>
    <row r="81" spans="1:15">
      <c r="A81" s="113">
        <v>1997</v>
      </c>
      <c r="B81" s="30">
        <v>4</v>
      </c>
      <c r="C81" s="30">
        <v>113034</v>
      </c>
      <c r="D81" s="118">
        <v>7.1208662880000002</v>
      </c>
      <c r="E81" s="118">
        <v>14.256772299</v>
      </c>
      <c r="F81" s="118">
        <v>29.446892085999998</v>
      </c>
      <c r="G81" s="118">
        <v>37.014526603</v>
      </c>
      <c r="H81" s="118">
        <v>12.160942725</v>
      </c>
      <c r="I81" s="30"/>
      <c r="J81" s="30">
        <v>1997</v>
      </c>
      <c r="K81" s="30">
        <v>4</v>
      </c>
      <c r="L81" s="30">
        <v>13557.721423000001</v>
      </c>
      <c r="M81" s="30">
        <v>10.901399494</v>
      </c>
      <c r="N81" s="27"/>
      <c r="O81" s="12"/>
    </row>
    <row r="82" spans="1:15">
      <c r="A82" s="113">
        <v>1997</v>
      </c>
      <c r="B82" s="30">
        <v>5</v>
      </c>
      <c r="C82" s="30">
        <v>112729</v>
      </c>
      <c r="D82" s="118">
        <v>6.8766688252000003</v>
      </c>
      <c r="E82" s="118">
        <v>13.894383875999999</v>
      </c>
      <c r="F82" s="118">
        <v>29.372211232000002</v>
      </c>
      <c r="G82" s="118">
        <v>37.773776046999998</v>
      </c>
      <c r="H82" s="118">
        <v>12.082960019</v>
      </c>
      <c r="I82" s="30"/>
      <c r="J82" s="30">
        <v>1997</v>
      </c>
      <c r="K82" s="30">
        <v>5</v>
      </c>
      <c r="L82" s="30">
        <v>13285.930694000001</v>
      </c>
      <c r="M82" s="30">
        <v>10.910736989</v>
      </c>
      <c r="N82" s="27"/>
      <c r="O82" s="12"/>
    </row>
    <row r="83" spans="1:15">
      <c r="A83" s="113">
        <v>1997</v>
      </c>
      <c r="B83" s="30">
        <v>6</v>
      </c>
      <c r="C83" s="30">
        <v>108921</v>
      </c>
      <c r="D83" s="118">
        <v>6.6222307910999998</v>
      </c>
      <c r="E83" s="118">
        <v>13.711772753</v>
      </c>
      <c r="F83" s="118">
        <v>29.971263575999998</v>
      </c>
      <c r="G83" s="118">
        <v>38.522415328999998</v>
      </c>
      <c r="H83" s="118">
        <v>11.172317551000001</v>
      </c>
      <c r="I83" s="30"/>
      <c r="J83" s="30">
        <v>1997</v>
      </c>
      <c r="K83" s="30">
        <v>6</v>
      </c>
      <c r="L83" s="30">
        <v>12514.989957</v>
      </c>
      <c r="M83" s="30">
        <v>10.899987983000001</v>
      </c>
      <c r="N83" s="27"/>
      <c r="O83" s="12"/>
    </row>
    <row r="84" spans="1:15">
      <c r="A84" s="113">
        <v>1997</v>
      </c>
      <c r="B84" s="30">
        <v>7</v>
      </c>
      <c r="C84" s="30">
        <v>112003</v>
      </c>
      <c r="D84" s="118">
        <v>6.8524950225000003</v>
      </c>
      <c r="E84" s="118">
        <v>14.472826620999999</v>
      </c>
      <c r="F84" s="118">
        <v>30.891136844999998</v>
      </c>
      <c r="G84" s="118">
        <v>37.909698847000001</v>
      </c>
      <c r="H84" s="118">
        <v>9.8738426648999997</v>
      </c>
      <c r="I84" s="30"/>
      <c r="J84" s="30">
        <v>1997</v>
      </c>
      <c r="K84" s="30">
        <v>7</v>
      </c>
      <c r="L84" s="30">
        <v>12732.881923999999</v>
      </c>
      <c r="M84" s="30">
        <v>10.8505378</v>
      </c>
      <c r="N84" s="27"/>
      <c r="O84" s="12"/>
    </row>
    <row r="85" spans="1:15">
      <c r="A85" s="113">
        <v>1997</v>
      </c>
      <c r="B85" s="30">
        <v>8</v>
      </c>
      <c r="C85" s="30">
        <v>111311</v>
      </c>
      <c r="D85" s="118">
        <v>6.7369801727</v>
      </c>
      <c r="E85" s="118">
        <v>14.313949205</v>
      </c>
      <c r="F85" s="118">
        <v>31.192784181</v>
      </c>
      <c r="G85" s="118">
        <v>38.295406563999997</v>
      </c>
      <c r="H85" s="118">
        <v>9.4608798771</v>
      </c>
      <c r="I85" s="30"/>
      <c r="J85" s="30">
        <v>1997</v>
      </c>
      <c r="K85" s="30">
        <v>8</v>
      </c>
      <c r="L85" s="30">
        <v>12265.354496</v>
      </c>
      <c r="M85" s="30">
        <v>10.845202119</v>
      </c>
      <c r="N85" s="27"/>
      <c r="O85" s="12"/>
    </row>
    <row r="86" spans="1:15">
      <c r="A86" s="113">
        <v>1997</v>
      </c>
      <c r="B86" s="30">
        <v>9</v>
      </c>
      <c r="C86" s="30">
        <v>111203</v>
      </c>
      <c r="D86" s="118">
        <v>6.9800275171999999</v>
      </c>
      <c r="E86" s="118">
        <v>14.632698758</v>
      </c>
      <c r="F86" s="118">
        <v>32.284200966</v>
      </c>
      <c r="G86" s="118">
        <v>37.870381195</v>
      </c>
      <c r="H86" s="118">
        <v>8.2326915640999996</v>
      </c>
      <c r="I86" s="30"/>
      <c r="J86" s="30">
        <v>1997</v>
      </c>
      <c r="K86" s="30">
        <v>9</v>
      </c>
      <c r="L86" s="30">
        <v>12831.736913000001</v>
      </c>
      <c r="M86" s="30">
        <v>10.796877105</v>
      </c>
      <c r="N86" s="27"/>
      <c r="O86" s="12"/>
    </row>
    <row r="87" spans="1:15">
      <c r="A87" s="113">
        <v>1997</v>
      </c>
      <c r="B87" s="30">
        <v>10</v>
      </c>
      <c r="C87" s="30">
        <v>110574</v>
      </c>
      <c r="D87" s="118">
        <v>7.0405339410999996</v>
      </c>
      <c r="E87" s="118">
        <v>14.622786550000001</v>
      </c>
      <c r="F87" s="118">
        <v>31.285835729999999</v>
      </c>
      <c r="G87" s="118">
        <v>38.453886085000001</v>
      </c>
      <c r="H87" s="118">
        <v>8.5969576935000003</v>
      </c>
      <c r="I87" s="30"/>
      <c r="J87" s="30">
        <v>1997</v>
      </c>
      <c r="K87" s="30">
        <v>10</v>
      </c>
      <c r="L87" s="30">
        <v>13019.376007000001</v>
      </c>
      <c r="M87" s="30">
        <v>10.80682202</v>
      </c>
      <c r="N87" s="27"/>
      <c r="O87" s="12"/>
    </row>
    <row r="88" spans="1:15">
      <c r="A88" s="113">
        <v>1997</v>
      </c>
      <c r="B88" s="30">
        <v>11</v>
      </c>
      <c r="C88" s="30">
        <v>108835</v>
      </c>
      <c r="D88" s="118">
        <v>7.1217898654000003</v>
      </c>
      <c r="E88" s="118">
        <v>15.000689117</v>
      </c>
      <c r="F88" s="118">
        <v>31.818808288</v>
      </c>
      <c r="G88" s="118">
        <v>36.812606238999997</v>
      </c>
      <c r="H88" s="118">
        <v>9.2461064915000009</v>
      </c>
      <c r="I88" s="30"/>
      <c r="J88" s="30">
        <v>1997</v>
      </c>
      <c r="K88" s="30">
        <v>11</v>
      </c>
      <c r="L88" s="30">
        <v>12509.093150999999</v>
      </c>
      <c r="M88" s="30">
        <v>10.801037606</v>
      </c>
      <c r="N88" s="27"/>
      <c r="O88" s="12"/>
    </row>
    <row r="89" spans="1:15">
      <c r="A89" s="113">
        <v>1997</v>
      </c>
      <c r="B89" s="30">
        <v>12</v>
      </c>
      <c r="C89" s="30">
        <v>107913</v>
      </c>
      <c r="D89" s="118">
        <v>7.1761511587999998</v>
      </c>
      <c r="E89" s="118">
        <v>14.194768008</v>
      </c>
      <c r="F89" s="118">
        <v>31.177893303000001</v>
      </c>
      <c r="G89" s="118">
        <v>37.386598464000002</v>
      </c>
      <c r="H89" s="118">
        <v>10.064589067</v>
      </c>
      <c r="I89" s="30"/>
      <c r="J89" s="30">
        <v>1997</v>
      </c>
      <c r="K89" s="30">
        <v>12</v>
      </c>
      <c r="L89" s="30">
        <v>13539.416343000001</v>
      </c>
      <c r="M89" s="30">
        <v>10.83305474</v>
      </c>
      <c r="N89" s="27"/>
      <c r="O89" s="12"/>
    </row>
    <row r="90" spans="1:15">
      <c r="A90" s="113">
        <v>1998</v>
      </c>
      <c r="B90" s="30">
        <v>1</v>
      </c>
      <c r="C90" s="30">
        <v>121426</v>
      </c>
      <c r="D90" s="118">
        <v>8.1860557046999993</v>
      </c>
      <c r="E90" s="118">
        <v>15.550211652</v>
      </c>
      <c r="F90" s="118">
        <v>31.770790439999999</v>
      </c>
      <c r="G90" s="118">
        <v>35.097919720999997</v>
      </c>
      <c r="H90" s="118">
        <v>9.3950224828</v>
      </c>
      <c r="I90" s="30"/>
      <c r="J90" s="30">
        <v>1998</v>
      </c>
      <c r="K90" s="30">
        <v>1</v>
      </c>
      <c r="L90" s="30">
        <v>13208.23776</v>
      </c>
      <c r="M90" s="30">
        <v>10.769754559000001</v>
      </c>
      <c r="N90" s="27"/>
      <c r="O90" s="12"/>
    </row>
    <row r="91" spans="1:15">
      <c r="A91" s="113">
        <v>1998</v>
      </c>
      <c r="B91" s="30">
        <v>2</v>
      </c>
      <c r="C91" s="30">
        <v>120172</v>
      </c>
      <c r="D91" s="118">
        <v>7.7439004094000001</v>
      </c>
      <c r="E91" s="118">
        <v>15.232333655</v>
      </c>
      <c r="F91" s="118">
        <v>31.890124154999999</v>
      </c>
      <c r="G91" s="118">
        <v>35.863595513</v>
      </c>
      <c r="H91" s="118">
        <v>9.2700462669999997</v>
      </c>
      <c r="I91" s="30"/>
      <c r="J91" s="30">
        <v>1998</v>
      </c>
      <c r="K91" s="30">
        <v>2</v>
      </c>
      <c r="L91" s="30">
        <v>13717.115889999999</v>
      </c>
      <c r="M91" s="30">
        <v>10.781085349</v>
      </c>
      <c r="N91" s="27"/>
      <c r="O91" s="12"/>
    </row>
    <row r="92" spans="1:15">
      <c r="A92" s="113">
        <v>1998</v>
      </c>
      <c r="B92" s="30">
        <v>3</v>
      </c>
      <c r="C92" s="30">
        <v>121651</v>
      </c>
      <c r="D92" s="118">
        <v>7.4697289788000001</v>
      </c>
      <c r="E92" s="118">
        <v>15.121125186</v>
      </c>
      <c r="F92" s="118">
        <v>31.845196505000001</v>
      </c>
      <c r="G92" s="118">
        <v>35.388940494000003</v>
      </c>
      <c r="H92" s="118">
        <v>10.175008837</v>
      </c>
      <c r="I92" s="30"/>
      <c r="J92" s="30">
        <v>1998</v>
      </c>
      <c r="K92" s="30">
        <v>3</v>
      </c>
      <c r="L92" s="30">
        <v>13579.812969000001</v>
      </c>
      <c r="M92" s="30">
        <v>10.80884371</v>
      </c>
      <c r="N92" s="27"/>
      <c r="O92" s="12"/>
    </row>
    <row r="93" spans="1:15">
      <c r="A93" s="113">
        <v>1998</v>
      </c>
      <c r="B93" s="30">
        <v>4</v>
      </c>
      <c r="C93" s="30">
        <v>122598</v>
      </c>
      <c r="D93" s="118">
        <v>7.0873913114000002</v>
      </c>
      <c r="E93" s="118">
        <v>14.349336857000001</v>
      </c>
      <c r="F93" s="118">
        <v>30.823504461999999</v>
      </c>
      <c r="G93" s="118">
        <v>35.286872543000001</v>
      </c>
      <c r="H93" s="118">
        <v>12.452894827</v>
      </c>
      <c r="I93" s="30"/>
      <c r="J93" s="30">
        <v>1998</v>
      </c>
      <c r="K93" s="30">
        <v>4</v>
      </c>
      <c r="L93" s="30">
        <v>14220.270105</v>
      </c>
      <c r="M93" s="30">
        <v>10.879934677</v>
      </c>
      <c r="N93" s="27"/>
      <c r="O93" s="12"/>
    </row>
    <row r="94" spans="1:15">
      <c r="A94" s="113">
        <v>1998</v>
      </c>
      <c r="B94" s="30">
        <v>5</v>
      </c>
      <c r="C94" s="30">
        <v>122452</v>
      </c>
      <c r="D94" s="118">
        <v>6.7071178911000002</v>
      </c>
      <c r="E94" s="118">
        <v>13.290105511</v>
      </c>
      <c r="F94" s="118">
        <v>29.233495573999999</v>
      </c>
      <c r="G94" s="118">
        <v>35.761767876</v>
      </c>
      <c r="H94" s="118">
        <v>15.007513147999999</v>
      </c>
      <c r="I94" s="30"/>
      <c r="J94" s="30">
        <v>1998</v>
      </c>
      <c r="K94" s="30">
        <v>5</v>
      </c>
      <c r="L94" s="30">
        <v>13978.317394</v>
      </c>
      <c r="M94" s="30">
        <v>10.967176220000001</v>
      </c>
      <c r="N94" s="27"/>
      <c r="O94" s="12"/>
    </row>
    <row r="95" spans="1:15">
      <c r="A95" s="113">
        <v>1998</v>
      </c>
      <c r="B95" s="30">
        <v>6</v>
      </c>
      <c r="C95" s="30">
        <v>122778</v>
      </c>
      <c r="D95" s="118">
        <v>6.6208929939000001</v>
      </c>
      <c r="E95" s="118">
        <v>12.816628386</v>
      </c>
      <c r="F95" s="118">
        <v>28.494518562</v>
      </c>
      <c r="G95" s="118">
        <v>35.310886314999998</v>
      </c>
      <c r="H95" s="118">
        <v>16.757073742999999</v>
      </c>
      <c r="I95" s="30"/>
      <c r="J95" s="30">
        <v>1998</v>
      </c>
      <c r="K95" s="30">
        <v>6</v>
      </c>
      <c r="L95" s="30">
        <v>14532.52008</v>
      </c>
      <c r="M95" s="30">
        <v>11.010430274999999</v>
      </c>
      <c r="N95" s="27"/>
      <c r="O95" s="12"/>
    </row>
    <row r="96" spans="1:15">
      <c r="A96" s="113">
        <v>1998</v>
      </c>
      <c r="B96" s="30">
        <v>7</v>
      </c>
      <c r="C96" s="30">
        <v>122959</v>
      </c>
      <c r="D96" s="118">
        <v>6.3777356679999997</v>
      </c>
      <c r="E96" s="118">
        <v>12.592815491</v>
      </c>
      <c r="F96" s="118">
        <v>27.505103327</v>
      </c>
      <c r="G96" s="118">
        <v>34.992965134999999</v>
      </c>
      <c r="H96" s="118">
        <v>18.531380379000002</v>
      </c>
      <c r="I96" s="30"/>
      <c r="J96" s="30">
        <v>1998</v>
      </c>
      <c r="K96" s="30">
        <v>7</v>
      </c>
      <c r="L96" s="30">
        <v>14798.138290000001</v>
      </c>
      <c r="M96" s="30">
        <v>11.060633417</v>
      </c>
      <c r="N96" s="27"/>
      <c r="O96" s="12"/>
    </row>
    <row r="97" spans="1:15">
      <c r="A97" s="113">
        <v>1998</v>
      </c>
      <c r="B97" s="30">
        <v>8</v>
      </c>
      <c r="C97" s="30">
        <v>122514</v>
      </c>
      <c r="D97" s="118">
        <v>6.1078733858999996</v>
      </c>
      <c r="E97" s="118">
        <v>12.095760485</v>
      </c>
      <c r="F97" s="118">
        <v>26.596960347</v>
      </c>
      <c r="G97" s="118">
        <v>35.232708099</v>
      </c>
      <c r="H97" s="118">
        <v>19.966697684</v>
      </c>
      <c r="I97" s="30"/>
      <c r="J97" s="30">
        <v>1998</v>
      </c>
      <c r="K97" s="30">
        <v>8</v>
      </c>
      <c r="L97" s="30">
        <v>14347.570292</v>
      </c>
      <c r="M97" s="30">
        <v>11.109799982</v>
      </c>
      <c r="N97" s="27"/>
      <c r="O97" s="12"/>
    </row>
    <row r="98" spans="1:15">
      <c r="A98" s="113">
        <v>1998</v>
      </c>
      <c r="B98" s="30">
        <v>9</v>
      </c>
      <c r="C98" s="30">
        <v>121714</v>
      </c>
      <c r="D98" s="118">
        <v>6.0724320948999999</v>
      </c>
      <c r="E98" s="118">
        <v>11.867985606</v>
      </c>
      <c r="F98" s="118">
        <v>26.232808058</v>
      </c>
      <c r="G98" s="118">
        <v>34.793861018000001</v>
      </c>
      <c r="H98" s="118">
        <v>21.032913223000001</v>
      </c>
      <c r="I98" s="30"/>
      <c r="J98" s="30">
        <v>1998</v>
      </c>
      <c r="K98" s="30">
        <v>9</v>
      </c>
      <c r="L98" s="30">
        <v>14867.486401</v>
      </c>
      <c r="M98" s="30">
        <v>11.136508151999999</v>
      </c>
      <c r="N98" s="27"/>
      <c r="O98" s="12"/>
    </row>
    <row r="99" spans="1:15">
      <c r="A99" s="113">
        <v>1998</v>
      </c>
      <c r="B99" s="30">
        <v>10</v>
      </c>
      <c r="C99" s="30">
        <v>121350</v>
      </c>
      <c r="D99" s="118">
        <v>5.9711578080000001</v>
      </c>
      <c r="E99" s="118">
        <v>11.590440874</v>
      </c>
      <c r="F99" s="118">
        <v>25.700865266000001</v>
      </c>
      <c r="G99" s="118">
        <v>34.571899463999998</v>
      </c>
      <c r="H99" s="118">
        <v>22.165636588000002</v>
      </c>
      <c r="I99" s="30"/>
      <c r="J99" s="30">
        <v>1998</v>
      </c>
      <c r="K99" s="30">
        <v>10</v>
      </c>
      <c r="L99" s="30">
        <v>15097.332074</v>
      </c>
      <c r="M99" s="30">
        <v>11.16637476</v>
      </c>
      <c r="N99" s="27"/>
      <c r="O99" s="12"/>
    </row>
    <row r="100" spans="1:15">
      <c r="A100" s="113">
        <v>1998</v>
      </c>
      <c r="B100" s="30">
        <v>11</v>
      </c>
      <c r="C100" s="30">
        <v>120014</v>
      </c>
      <c r="D100" s="118">
        <v>5.8334860933000003</v>
      </c>
      <c r="E100" s="118">
        <v>11.155365206999999</v>
      </c>
      <c r="F100" s="118">
        <v>25.047911076999998</v>
      </c>
      <c r="G100" s="118">
        <v>34.186844868000001</v>
      </c>
      <c r="H100" s="118">
        <v>23.776392754</v>
      </c>
      <c r="I100" s="30"/>
      <c r="J100" s="30">
        <v>1998</v>
      </c>
      <c r="K100" s="30">
        <v>11</v>
      </c>
      <c r="L100" s="30">
        <v>14869.558094</v>
      </c>
      <c r="M100" s="30">
        <v>11.210072449</v>
      </c>
      <c r="N100" s="27"/>
      <c r="O100" s="12"/>
    </row>
    <row r="101" spans="1:15">
      <c r="A101" s="113">
        <v>1998</v>
      </c>
      <c r="B101" s="30">
        <v>12</v>
      </c>
      <c r="C101" s="30">
        <v>102116</v>
      </c>
      <c r="D101" s="118">
        <v>5.8169140976999998</v>
      </c>
      <c r="E101" s="118">
        <v>11.03646833</v>
      </c>
      <c r="F101" s="118">
        <v>24.584785929999999</v>
      </c>
      <c r="G101" s="118">
        <v>33.790982804000002</v>
      </c>
      <c r="H101" s="118">
        <v>24.770848838999999</v>
      </c>
      <c r="I101" s="30"/>
      <c r="J101" s="30">
        <v>1998</v>
      </c>
      <c r="K101" s="30">
        <v>12</v>
      </c>
      <c r="L101" s="30">
        <v>15313.108097</v>
      </c>
      <c r="M101" s="30">
        <v>11.230921893</v>
      </c>
      <c r="N101" s="27"/>
      <c r="O101" s="12"/>
    </row>
    <row r="102" spans="1:15">
      <c r="A102" s="113">
        <v>1999</v>
      </c>
      <c r="B102" s="30">
        <v>1</v>
      </c>
      <c r="C102" s="30">
        <v>135452</v>
      </c>
      <c r="D102" s="118">
        <v>6.0124619792000003</v>
      </c>
      <c r="E102" s="118">
        <v>11.215042967</v>
      </c>
      <c r="F102" s="118">
        <v>24.601334789999999</v>
      </c>
      <c r="G102" s="118">
        <v>32.966659776</v>
      </c>
      <c r="H102" s="118">
        <v>25.204500487000001</v>
      </c>
      <c r="I102" s="30"/>
      <c r="J102" s="30">
        <v>1999</v>
      </c>
      <c r="K102" s="30">
        <v>1</v>
      </c>
      <c r="L102" s="30">
        <v>15015.882521</v>
      </c>
      <c r="M102" s="30">
        <v>11.232438381</v>
      </c>
      <c r="N102" s="27"/>
      <c r="O102" s="12"/>
    </row>
    <row r="103" spans="1:15">
      <c r="A103" s="113">
        <v>1999</v>
      </c>
      <c r="B103" s="30">
        <v>2</v>
      </c>
      <c r="C103" s="30">
        <v>134282</v>
      </c>
      <c r="D103" s="118">
        <v>5.5375999762000001</v>
      </c>
      <c r="E103" s="118">
        <v>10.478694092</v>
      </c>
      <c r="F103" s="118">
        <v>23.199684247</v>
      </c>
      <c r="G103" s="118">
        <v>33.524225137999998</v>
      </c>
      <c r="H103" s="118">
        <v>27.259796548000001</v>
      </c>
      <c r="I103" s="30"/>
      <c r="J103" s="30">
        <v>1999</v>
      </c>
      <c r="K103" s="30">
        <v>2</v>
      </c>
      <c r="L103" s="30">
        <v>15839.261374</v>
      </c>
      <c r="M103" s="30">
        <v>11.288355889</v>
      </c>
      <c r="N103" s="27"/>
      <c r="O103" s="12"/>
    </row>
    <row r="104" spans="1:15">
      <c r="A104" s="113">
        <v>1999</v>
      </c>
      <c r="B104" s="30">
        <v>3</v>
      </c>
      <c r="C104" s="30">
        <v>133808</v>
      </c>
      <c r="D104" s="118">
        <v>5.3210570369000001</v>
      </c>
      <c r="E104" s="118">
        <v>10.340936267</v>
      </c>
      <c r="F104" s="118">
        <v>22.948553150999999</v>
      </c>
      <c r="G104" s="118">
        <v>33.503228507000003</v>
      </c>
      <c r="H104" s="118">
        <v>27.886225038999999</v>
      </c>
      <c r="I104" s="30"/>
      <c r="J104" s="30">
        <v>1999</v>
      </c>
      <c r="K104" s="30">
        <v>3</v>
      </c>
      <c r="L104" s="30">
        <v>16274.145757</v>
      </c>
      <c r="M104" s="30">
        <v>11.315794151</v>
      </c>
      <c r="N104" s="27"/>
      <c r="O104" s="12"/>
    </row>
    <row r="105" spans="1:15">
      <c r="A105" s="113">
        <v>1999</v>
      </c>
      <c r="B105" s="30">
        <v>4</v>
      </c>
      <c r="C105" s="30">
        <v>133043</v>
      </c>
      <c r="D105" s="118">
        <v>5.1434498620999998</v>
      </c>
      <c r="E105" s="118">
        <v>10.148598572999999</v>
      </c>
      <c r="F105" s="118">
        <v>22.492727915</v>
      </c>
      <c r="G105" s="118">
        <v>32.961523718000002</v>
      </c>
      <c r="H105" s="118">
        <v>29.253699932</v>
      </c>
      <c r="I105" s="30"/>
      <c r="J105" s="30">
        <v>1999</v>
      </c>
      <c r="K105" s="30">
        <v>4</v>
      </c>
      <c r="L105" s="30">
        <v>16210.505633000001</v>
      </c>
      <c r="M105" s="30">
        <v>11.352672524999999</v>
      </c>
      <c r="N105" s="27"/>
      <c r="O105" s="12"/>
    </row>
    <row r="106" spans="1:15">
      <c r="A106" s="113">
        <v>1999</v>
      </c>
      <c r="B106" s="30">
        <v>5</v>
      </c>
      <c r="C106" s="30">
        <v>133269</v>
      </c>
      <c r="D106" s="118">
        <v>4.8428366687000004</v>
      </c>
      <c r="E106" s="118">
        <v>9.7427008532000006</v>
      </c>
      <c r="F106" s="118">
        <v>21.965348281000001</v>
      </c>
      <c r="G106" s="118">
        <v>33.009176928000002</v>
      </c>
      <c r="H106" s="118">
        <v>30.439937270000001</v>
      </c>
      <c r="I106" s="30"/>
      <c r="J106" s="30">
        <v>1999</v>
      </c>
      <c r="K106" s="30">
        <v>5</v>
      </c>
      <c r="L106" s="30">
        <v>15792.628086000001</v>
      </c>
      <c r="M106" s="30">
        <v>11.396797212999999</v>
      </c>
      <c r="N106" s="27"/>
      <c r="O106" s="12"/>
    </row>
    <row r="107" spans="1:15">
      <c r="A107" s="113">
        <v>1999</v>
      </c>
      <c r="B107" s="30">
        <v>6</v>
      </c>
      <c r="C107" s="30">
        <v>133142</v>
      </c>
      <c r="D107" s="118">
        <v>4.6702017395000004</v>
      </c>
      <c r="E107" s="118">
        <v>9.2803172553</v>
      </c>
      <c r="F107" s="118">
        <v>20.990371183000001</v>
      </c>
      <c r="G107" s="118">
        <v>32.550960629000002</v>
      </c>
      <c r="H107" s="118">
        <v>32.508149193999998</v>
      </c>
      <c r="I107" s="30"/>
      <c r="J107" s="30">
        <v>1999</v>
      </c>
      <c r="K107" s="30">
        <v>6</v>
      </c>
      <c r="L107" s="30">
        <v>16294.755708000001</v>
      </c>
      <c r="M107" s="30">
        <v>11.459258076999999</v>
      </c>
      <c r="N107" s="27"/>
      <c r="O107" s="12"/>
    </row>
    <row r="108" spans="1:15">
      <c r="A108" s="113">
        <v>1999</v>
      </c>
      <c r="B108" s="30">
        <v>7</v>
      </c>
      <c r="C108" s="30">
        <v>133200</v>
      </c>
      <c r="D108" s="118">
        <v>4.5187687688000002</v>
      </c>
      <c r="E108" s="118">
        <v>8.7342342342000006</v>
      </c>
      <c r="F108" s="118">
        <v>20.427927927999999</v>
      </c>
      <c r="G108" s="118">
        <v>32.549549550000002</v>
      </c>
      <c r="H108" s="118">
        <v>33.769519520000003</v>
      </c>
      <c r="I108" s="30"/>
      <c r="J108" s="30">
        <v>1999</v>
      </c>
      <c r="K108" s="30">
        <v>7</v>
      </c>
      <c r="L108" s="30">
        <v>16207.807847</v>
      </c>
      <c r="M108" s="30">
        <v>11.504227153</v>
      </c>
      <c r="N108" s="27"/>
      <c r="O108" s="12"/>
    </row>
    <row r="109" spans="1:15">
      <c r="A109" s="113">
        <v>1999</v>
      </c>
      <c r="B109" s="30">
        <v>8</v>
      </c>
      <c r="C109" s="30">
        <v>133128</v>
      </c>
      <c r="D109" s="118">
        <v>4.9366023675999999</v>
      </c>
      <c r="E109" s="118">
        <v>8.8674058049000006</v>
      </c>
      <c r="F109" s="118">
        <v>20.701880896999999</v>
      </c>
      <c r="G109" s="118">
        <v>32.561144161999998</v>
      </c>
      <c r="H109" s="118">
        <v>32.932966768999997</v>
      </c>
      <c r="I109" s="30"/>
      <c r="J109" s="30">
        <v>1999</v>
      </c>
      <c r="K109" s="30">
        <v>8</v>
      </c>
      <c r="L109" s="30">
        <v>15825.349853</v>
      </c>
      <c r="M109" s="30">
        <v>11.452017547000001</v>
      </c>
      <c r="N109" s="27"/>
      <c r="O109" s="12"/>
    </row>
    <row r="110" spans="1:15">
      <c r="A110" s="113">
        <v>1999</v>
      </c>
      <c r="B110" s="30">
        <v>9</v>
      </c>
      <c r="C110" s="30">
        <v>132415</v>
      </c>
      <c r="D110" s="118">
        <v>4.7592795378000003</v>
      </c>
      <c r="E110" s="118">
        <v>8.5171619530000005</v>
      </c>
      <c r="F110" s="118">
        <v>19.723596269000002</v>
      </c>
      <c r="G110" s="118">
        <v>31.832496318</v>
      </c>
      <c r="H110" s="118">
        <v>35.167465921999998</v>
      </c>
      <c r="I110" s="30"/>
      <c r="J110" s="30">
        <v>1999</v>
      </c>
      <c r="K110" s="30">
        <v>9</v>
      </c>
      <c r="L110" s="30">
        <v>16295.758233</v>
      </c>
      <c r="M110" s="30">
        <v>11.515004185</v>
      </c>
      <c r="N110" s="27"/>
      <c r="O110" s="12"/>
    </row>
    <row r="111" spans="1:15">
      <c r="A111" s="113">
        <v>1999</v>
      </c>
      <c r="B111" s="30">
        <v>10</v>
      </c>
      <c r="C111" s="30">
        <v>131765</v>
      </c>
      <c r="D111" s="118">
        <v>4.4769096497999996</v>
      </c>
      <c r="E111" s="118">
        <v>8.7610518726999995</v>
      </c>
      <c r="F111" s="118">
        <v>20.579061206999999</v>
      </c>
      <c r="G111" s="118">
        <v>31.997116078000001</v>
      </c>
      <c r="H111" s="118">
        <v>34.185861191999997</v>
      </c>
      <c r="I111" s="30"/>
      <c r="J111" s="30">
        <v>1999</v>
      </c>
      <c r="K111" s="30">
        <v>10</v>
      </c>
      <c r="L111" s="30">
        <v>15837.491042</v>
      </c>
      <c r="M111" s="30">
        <v>11.509507224</v>
      </c>
      <c r="N111" s="27"/>
      <c r="O111" s="12"/>
    </row>
    <row r="112" spans="1:15">
      <c r="A112" s="113">
        <v>1999</v>
      </c>
      <c r="B112" s="30">
        <v>11</v>
      </c>
      <c r="C112" s="30">
        <v>130892</v>
      </c>
      <c r="D112" s="118">
        <v>4.5296885981999999</v>
      </c>
      <c r="E112" s="118">
        <v>8.8416404364000005</v>
      </c>
      <c r="F112" s="118">
        <v>20.791186626999998</v>
      </c>
      <c r="G112" s="118">
        <v>32.238792287000003</v>
      </c>
      <c r="H112" s="118">
        <v>33.598692051</v>
      </c>
      <c r="I112" s="30"/>
      <c r="J112" s="30">
        <v>1999</v>
      </c>
      <c r="K112" s="30">
        <v>11</v>
      </c>
      <c r="L112" s="30">
        <v>16386.641361000002</v>
      </c>
      <c r="M112" s="30">
        <v>11.49303083</v>
      </c>
      <c r="N112" s="27"/>
      <c r="O112" s="12"/>
    </row>
    <row r="113" spans="1:15">
      <c r="A113" s="113">
        <v>1999</v>
      </c>
      <c r="B113" s="30">
        <v>12</v>
      </c>
      <c r="C113" s="30">
        <v>130279</v>
      </c>
      <c r="D113" s="118">
        <v>4.4082315646000003</v>
      </c>
      <c r="E113" s="118">
        <v>8.7934356266000009</v>
      </c>
      <c r="F113" s="118">
        <v>20.741639098</v>
      </c>
      <c r="G113" s="118">
        <v>31.828613975</v>
      </c>
      <c r="H113" s="118">
        <v>34.228079737000002</v>
      </c>
      <c r="I113" s="30"/>
      <c r="J113" s="30">
        <v>1999</v>
      </c>
      <c r="K113" s="30">
        <v>12</v>
      </c>
      <c r="L113" s="30">
        <v>16563.416266</v>
      </c>
      <c r="M113" s="30">
        <v>11.506572638</v>
      </c>
      <c r="N113" s="27"/>
      <c r="O113" s="12"/>
    </row>
    <row r="114" spans="1:15">
      <c r="A114" s="113">
        <v>2000</v>
      </c>
      <c r="B114" s="30">
        <v>1</v>
      </c>
      <c r="C114" s="30">
        <v>141961</v>
      </c>
      <c r="D114" s="118">
        <v>5.1493015687000003</v>
      </c>
      <c r="E114" s="118">
        <v>9.6054550193000008</v>
      </c>
      <c r="F114" s="118">
        <v>21.551693775</v>
      </c>
      <c r="G114" s="118">
        <v>31.998929282999999</v>
      </c>
      <c r="H114" s="118">
        <v>31.694620353000001</v>
      </c>
      <c r="I114" s="30"/>
      <c r="J114" s="30">
        <v>2000</v>
      </c>
      <c r="K114" s="30">
        <v>1</v>
      </c>
      <c r="L114" s="30">
        <v>15981.135339</v>
      </c>
      <c r="M114" s="30">
        <v>11.410948555999999</v>
      </c>
      <c r="N114" s="27"/>
      <c r="O114" s="12"/>
    </row>
    <row r="115" spans="1:15">
      <c r="A115" s="113">
        <v>2000</v>
      </c>
      <c r="B115" s="30">
        <v>2</v>
      </c>
      <c r="C115" s="30">
        <v>140494</v>
      </c>
      <c r="D115" s="118">
        <v>5.1069796575000002</v>
      </c>
      <c r="E115" s="118">
        <v>9.4488020841000004</v>
      </c>
      <c r="F115" s="118">
        <v>21.927626802999999</v>
      </c>
      <c r="G115" s="118">
        <v>32.471849331999998</v>
      </c>
      <c r="H115" s="118">
        <v>31.044742123999999</v>
      </c>
      <c r="I115" s="30"/>
      <c r="J115" s="30">
        <v>2000</v>
      </c>
      <c r="K115" s="30">
        <v>2</v>
      </c>
      <c r="L115" s="30">
        <v>16664.803629000002</v>
      </c>
      <c r="M115" s="30">
        <v>11.397011302999999</v>
      </c>
      <c r="N115" s="27"/>
      <c r="O115" s="12"/>
    </row>
    <row r="116" spans="1:15">
      <c r="A116" s="113">
        <v>2000</v>
      </c>
      <c r="B116" s="30">
        <v>3</v>
      </c>
      <c r="C116" s="30">
        <v>140014</v>
      </c>
      <c r="D116" s="118">
        <v>4.4788378304999998</v>
      </c>
      <c r="E116" s="118">
        <v>8.8833973744999994</v>
      </c>
      <c r="F116" s="118">
        <v>21.107174997000001</v>
      </c>
      <c r="G116" s="118">
        <v>32.962418044000003</v>
      </c>
      <c r="H116" s="118">
        <v>32.568171753999998</v>
      </c>
      <c r="I116" s="30"/>
      <c r="J116" s="30">
        <v>2000</v>
      </c>
      <c r="K116" s="30">
        <v>3</v>
      </c>
      <c r="L116" s="30">
        <v>17049.058861000001</v>
      </c>
      <c r="M116" s="30">
        <v>11.458398431000001</v>
      </c>
      <c r="N116" s="27"/>
      <c r="O116" s="12"/>
    </row>
    <row r="117" spans="1:15">
      <c r="A117" s="113">
        <v>2000</v>
      </c>
      <c r="B117" s="30">
        <v>4</v>
      </c>
      <c r="C117" s="30">
        <v>138609</v>
      </c>
      <c r="D117" s="118">
        <v>4.2414273243</v>
      </c>
      <c r="E117" s="118">
        <v>8.4814117409000005</v>
      </c>
      <c r="F117" s="118">
        <v>20.184836482000001</v>
      </c>
      <c r="G117" s="118">
        <v>33.090924831999999</v>
      </c>
      <c r="H117" s="118">
        <v>34.001399620999997</v>
      </c>
      <c r="I117" s="30"/>
      <c r="J117" s="30">
        <v>2000</v>
      </c>
      <c r="K117" s="30">
        <v>4</v>
      </c>
      <c r="L117" s="30">
        <v>16003.375817</v>
      </c>
      <c r="M117" s="30">
        <v>11.505493617999999</v>
      </c>
      <c r="N117" s="27"/>
      <c r="O117" s="12"/>
    </row>
    <row r="118" spans="1:15">
      <c r="A118" s="113">
        <v>2000</v>
      </c>
      <c r="B118" s="30">
        <v>5</v>
      </c>
      <c r="C118" s="30">
        <v>134582</v>
      </c>
      <c r="D118" s="118">
        <v>4.2115587523000002</v>
      </c>
      <c r="E118" s="118">
        <v>8.4216314217000008</v>
      </c>
      <c r="F118" s="118">
        <v>20.192893552000001</v>
      </c>
      <c r="G118" s="118">
        <v>32.883297915</v>
      </c>
      <c r="H118" s="118">
        <v>34.290618359</v>
      </c>
      <c r="I118" s="30"/>
      <c r="J118" s="30">
        <v>2000</v>
      </c>
      <c r="K118" s="30">
        <v>5</v>
      </c>
      <c r="L118" s="30">
        <v>16783.522086000001</v>
      </c>
      <c r="M118" s="30">
        <v>11.518095086000001</v>
      </c>
      <c r="N118" s="27"/>
      <c r="O118" s="12"/>
    </row>
    <row r="119" spans="1:15">
      <c r="A119" s="113">
        <v>2000</v>
      </c>
      <c r="B119" s="30">
        <v>6</v>
      </c>
      <c r="C119" s="30">
        <v>138948</v>
      </c>
      <c r="D119" s="118">
        <v>4.3296772893000002</v>
      </c>
      <c r="E119" s="118">
        <v>8.4326510636999998</v>
      </c>
      <c r="F119" s="118">
        <v>20.486800817999999</v>
      </c>
      <c r="G119" s="118">
        <v>32.901517114000001</v>
      </c>
      <c r="H119" s="118">
        <v>33.849353714999999</v>
      </c>
      <c r="I119" s="30"/>
      <c r="J119" s="30">
        <v>2000</v>
      </c>
      <c r="K119" s="30">
        <v>6</v>
      </c>
      <c r="L119" s="30">
        <v>16540.810863999999</v>
      </c>
      <c r="M119" s="30">
        <v>11.504314668999999</v>
      </c>
      <c r="N119" s="27"/>
      <c r="O119" s="12"/>
    </row>
    <row r="120" spans="1:15">
      <c r="A120" s="113">
        <v>2000</v>
      </c>
      <c r="B120" s="30">
        <v>7</v>
      </c>
      <c r="C120" s="30">
        <v>138505</v>
      </c>
      <c r="D120" s="118">
        <v>4.2453341035000003</v>
      </c>
      <c r="E120" s="118">
        <v>8.1672141800000002</v>
      </c>
      <c r="F120" s="118">
        <v>20.032489802000001</v>
      </c>
      <c r="G120" s="118">
        <v>33.152593768999999</v>
      </c>
      <c r="H120" s="118">
        <v>34.402368146000001</v>
      </c>
      <c r="I120" s="30"/>
      <c r="J120" s="30">
        <v>2000</v>
      </c>
      <c r="K120" s="30">
        <v>7</v>
      </c>
      <c r="L120" s="30">
        <v>16093.349573</v>
      </c>
      <c r="M120" s="30">
        <v>11.522972696</v>
      </c>
      <c r="N120" s="27"/>
      <c r="O120" s="12"/>
    </row>
    <row r="121" spans="1:15">
      <c r="A121" s="113">
        <v>2000</v>
      </c>
      <c r="B121" s="30">
        <v>8</v>
      </c>
      <c r="C121" s="30">
        <v>137876</v>
      </c>
      <c r="D121" s="118">
        <v>4.0775769532000004</v>
      </c>
      <c r="E121" s="118">
        <v>7.9673039543000002</v>
      </c>
      <c r="F121" s="118">
        <v>19.819257883999999</v>
      </c>
      <c r="G121" s="118">
        <v>33.411181061000001</v>
      </c>
      <c r="H121" s="118">
        <v>34.724680147000001</v>
      </c>
      <c r="I121" s="30"/>
      <c r="J121" s="30">
        <v>2000</v>
      </c>
      <c r="K121" s="30">
        <v>8</v>
      </c>
      <c r="L121" s="30">
        <v>16527.942468000001</v>
      </c>
      <c r="M121" s="30">
        <v>11.536694666000001</v>
      </c>
      <c r="N121" s="27"/>
      <c r="O121" s="12"/>
    </row>
    <row r="122" spans="1:15">
      <c r="A122" s="113">
        <v>2000</v>
      </c>
      <c r="B122" s="30">
        <v>9</v>
      </c>
      <c r="C122" s="30">
        <v>137411</v>
      </c>
      <c r="D122" s="118">
        <v>4.1466840354999999</v>
      </c>
      <c r="E122" s="118">
        <v>7.7912248655000003</v>
      </c>
      <c r="F122" s="118">
        <v>19.224807330000001</v>
      </c>
      <c r="G122" s="118">
        <v>33.082504311999998</v>
      </c>
      <c r="H122" s="118">
        <v>35.754779456999998</v>
      </c>
      <c r="I122" s="30"/>
      <c r="J122" s="30">
        <v>2000</v>
      </c>
      <c r="K122" s="30">
        <v>9</v>
      </c>
      <c r="L122" s="30">
        <v>16573.778450999998</v>
      </c>
      <c r="M122" s="30">
        <v>11.557703882</v>
      </c>
      <c r="N122" s="27"/>
      <c r="O122" s="12"/>
    </row>
    <row r="123" spans="1:15">
      <c r="A123" s="113">
        <v>2000</v>
      </c>
      <c r="B123" s="30">
        <v>10</v>
      </c>
      <c r="C123" s="30">
        <v>136914</v>
      </c>
      <c r="D123" s="118">
        <v>4.0792030033</v>
      </c>
      <c r="E123" s="118">
        <v>7.5960091735999997</v>
      </c>
      <c r="F123" s="118">
        <v>19.117840395999998</v>
      </c>
      <c r="G123" s="118">
        <v>33.328951019999998</v>
      </c>
      <c r="H123" s="118">
        <v>35.877996406999998</v>
      </c>
      <c r="I123" s="30"/>
      <c r="J123" s="30">
        <v>2000</v>
      </c>
      <c r="K123" s="30">
        <v>10</v>
      </c>
      <c r="L123" s="30">
        <v>16076.599883000001</v>
      </c>
      <c r="M123" s="30">
        <v>11.563244768000001</v>
      </c>
      <c r="N123" s="27"/>
      <c r="O123" s="12"/>
    </row>
    <row r="124" spans="1:15">
      <c r="A124" s="113">
        <v>2000</v>
      </c>
      <c r="B124" s="30">
        <v>11</v>
      </c>
      <c r="C124" s="30">
        <v>135835</v>
      </c>
      <c r="D124" s="118">
        <v>3.8620385025999999</v>
      </c>
      <c r="E124" s="118">
        <v>7.2381933963999998</v>
      </c>
      <c r="F124" s="118">
        <v>18.456215261000001</v>
      </c>
      <c r="G124" s="118">
        <v>32.302425737</v>
      </c>
      <c r="H124" s="118">
        <v>38.141127103000002</v>
      </c>
      <c r="I124" s="30"/>
      <c r="J124" s="30">
        <v>2000</v>
      </c>
      <c r="K124" s="30">
        <v>11</v>
      </c>
      <c r="L124" s="30">
        <v>16375.594048999999</v>
      </c>
      <c r="M124" s="30">
        <v>11.628441895</v>
      </c>
      <c r="N124" s="27"/>
      <c r="O124" s="12"/>
    </row>
    <row r="125" spans="1:15">
      <c r="A125" s="113">
        <v>2000</v>
      </c>
      <c r="B125" s="30">
        <v>12</v>
      </c>
      <c r="C125" s="30">
        <v>134094</v>
      </c>
      <c r="D125" s="118">
        <v>3.7458797559999999</v>
      </c>
      <c r="E125" s="118">
        <v>7.6729756737999999</v>
      </c>
      <c r="F125" s="118">
        <v>19.094814086</v>
      </c>
      <c r="G125" s="118">
        <v>32.972392501000002</v>
      </c>
      <c r="H125" s="118">
        <v>36.513937984000002</v>
      </c>
      <c r="I125" s="30"/>
      <c r="J125" s="30">
        <v>2000</v>
      </c>
      <c r="K125" s="30">
        <v>12</v>
      </c>
      <c r="L125" s="30">
        <v>16132.158901999999</v>
      </c>
      <c r="M125" s="30">
        <v>11.597432093</v>
      </c>
      <c r="N125" s="27"/>
      <c r="O125" s="12"/>
    </row>
    <row r="126" spans="1:15">
      <c r="A126" s="113">
        <v>2001</v>
      </c>
      <c r="B126" s="30">
        <v>1</v>
      </c>
      <c r="C126" s="30">
        <v>146651</v>
      </c>
      <c r="D126" s="118">
        <v>4.2065857035000001</v>
      </c>
      <c r="E126" s="118">
        <v>8.0169927241999996</v>
      </c>
      <c r="F126" s="118">
        <v>19.300243434999999</v>
      </c>
      <c r="G126" s="118">
        <v>32.543248937999998</v>
      </c>
      <c r="H126" s="118">
        <v>35.932929199</v>
      </c>
      <c r="I126" s="30"/>
      <c r="J126" s="30">
        <v>2001</v>
      </c>
      <c r="K126" s="30">
        <v>1</v>
      </c>
      <c r="L126" s="30">
        <v>16194.006211</v>
      </c>
      <c r="M126" s="30">
        <v>11.556296047</v>
      </c>
      <c r="N126" s="27"/>
      <c r="O126" s="12"/>
    </row>
    <row r="127" spans="1:15">
      <c r="A127" s="113">
        <v>2001</v>
      </c>
      <c r="B127" s="30">
        <v>2</v>
      </c>
      <c r="C127" s="30">
        <v>146472</v>
      </c>
      <c r="D127" s="118">
        <v>3.8218908733000001</v>
      </c>
      <c r="E127" s="118">
        <v>7.6745043420999997</v>
      </c>
      <c r="F127" s="118">
        <v>19.465836474</v>
      </c>
      <c r="G127" s="118">
        <v>32.798760172999998</v>
      </c>
      <c r="H127" s="118">
        <v>36.239008138000003</v>
      </c>
      <c r="I127" s="30"/>
      <c r="J127" s="30">
        <v>2001</v>
      </c>
      <c r="K127" s="30">
        <v>2</v>
      </c>
      <c r="L127" s="30">
        <v>16497.588022</v>
      </c>
      <c r="M127" s="30">
        <v>11.58555177</v>
      </c>
      <c r="N127" s="27"/>
      <c r="O127" s="12"/>
    </row>
    <row r="128" spans="1:15">
      <c r="A128" s="113">
        <v>2001</v>
      </c>
      <c r="B128" s="30">
        <v>3</v>
      </c>
      <c r="C128" s="30">
        <v>145568</v>
      </c>
      <c r="D128" s="118">
        <v>3.6938063310999998</v>
      </c>
      <c r="E128" s="118">
        <v>7.4013519455000001</v>
      </c>
      <c r="F128" s="118">
        <v>19.022037811000001</v>
      </c>
      <c r="G128" s="118">
        <v>33.067020223999997</v>
      </c>
      <c r="H128" s="118">
        <v>36.815783689</v>
      </c>
      <c r="I128" s="30"/>
      <c r="J128" s="30">
        <v>2001</v>
      </c>
      <c r="K128" s="30">
        <v>3</v>
      </c>
      <c r="L128" s="30">
        <v>16587.522954</v>
      </c>
      <c r="M128" s="30">
        <v>11.602715760000001</v>
      </c>
      <c r="N128" s="27"/>
      <c r="O128" s="12"/>
    </row>
    <row r="129" spans="1:15">
      <c r="A129" s="113">
        <v>2001</v>
      </c>
      <c r="B129" s="30">
        <v>4</v>
      </c>
      <c r="C129" s="30">
        <v>144988</v>
      </c>
      <c r="D129" s="118">
        <v>3.5775374514</v>
      </c>
      <c r="E129" s="118">
        <v>7.5585565702000004</v>
      </c>
      <c r="F129" s="118">
        <v>19.246420393000001</v>
      </c>
      <c r="G129" s="118">
        <v>33.599332359000002</v>
      </c>
      <c r="H129" s="118">
        <v>36.018153226000003</v>
      </c>
      <c r="I129" s="30"/>
      <c r="J129" s="30">
        <v>2001</v>
      </c>
      <c r="K129" s="30">
        <v>4</v>
      </c>
      <c r="L129" s="30">
        <v>16191.476769000001</v>
      </c>
      <c r="M129" s="30">
        <v>11.589471893000001</v>
      </c>
      <c r="N129" s="27"/>
      <c r="O129" s="12"/>
    </row>
    <row r="130" spans="1:15">
      <c r="A130" s="113">
        <v>2001</v>
      </c>
      <c r="B130" s="30">
        <v>5</v>
      </c>
      <c r="C130" s="30">
        <v>145218</v>
      </c>
      <c r="D130" s="118">
        <v>3.7516010411999998</v>
      </c>
      <c r="E130" s="118">
        <v>7.5693095896999996</v>
      </c>
      <c r="F130" s="118">
        <v>19.493451225000001</v>
      </c>
      <c r="G130" s="118">
        <v>33.143962870000003</v>
      </c>
      <c r="H130" s="118">
        <v>36.041675273999999</v>
      </c>
      <c r="I130" s="30"/>
      <c r="J130" s="30">
        <v>2001</v>
      </c>
      <c r="K130" s="30">
        <v>5</v>
      </c>
      <c r="L130" s="30">
        <v>16611.331928</v>
      </c>
      <c r="M130" s="30">
        <v>11.582362496</v>
      </c>
      <c r="N130" s="27"/>
      <c r="O130" s="12"/>
    </row>
    <row r="131" spans="1:15">
      <c r="A131" s="113">
        <v>2001</v>
      </c>
      <c r="B131" s="30">
        <v>6</v>
      </c>
      <c r="C131" s="30">
        <v>145063</v>
      </c>
      <c r="D131" s="118">
        <v>3.6914995554000001</v>
      </c>
      <c r="E131" s="118">
        <v>7.8166038204000001</v>
      </c>
      <c r="F131" s="118">
        <v>19.851374920000001</v>
      </c>
      <c r="G131" s="118">
        <v>33.423409139</v>
      </c>
      <c r="H131" s="118">
        <v>35.217112565000001</v>
      </c>
      <c r="I131" s="30"/>
      <c r="J131" s="30">
        <v>2001</v>
      </c>
      <c r="K131" s="30">
        <v>6</v>
      </c>
      <c r="L131" s="30">
        <v>16738.615503000001</v>
      </c>
      <c r="M131" s="30">
        <v>11.564412962</v>
      </c>
      <c r="N131" s="27"/>
      <c r="O131" s="12"/>
    </row>
    <row r="132" spans="1:15">
      <c r="A132" s="113">
        <v>2001</v>
      </c>
      <c r="B132" s="30">
        <v>7</v>
      </c>
      <c r="C132" s="30">
        <v>146395</v>
      </c>
      <c r="D132" s="118">
        <v>3.7829160831999999</v>
      </c>
      <c r="E132" s="118">
        <v>7.8110591209000004</v>
      </c>
      <c r="F132" s="118">
        <v>19.663922948</v>
      </c>
      <c r="G132" s="118">
        <v>33.442398988999997</v>
      </c>
      <c r="H132" s="118">
        <v>35.299702859</v>
      </c>
      <c r="I132" s="30"/>
      <c r="J132" s="30">
        <v>2001</v>
      </c>
      <c r="K132" s="30">
        <v>7</v>
      </c>
      <c r="L132" s="30">
        <v>16353.685038</v>
      </c>
      <c r="M132" s="30">
        <v>11.562502229</v>
      </c>
      <c r="N132" s="27"/>
      <c r="O132" s="12"/>
    </row>
    <row r="133" spans="1:15">
      <c r="A133" s="113">
        <v>2001</v>
      </c>
      <c r="B133" s="30">
        <v>8</v>
      </c>
      <c r="C133" s="30">
        <v>145814</v>
      </c>
      <c r="D133" s="118">
        <v>3.4701743317</v>
      </c>
      <c r="E133" s="118">
        <v>7.1015128863000001</v>
      </c>
      <c r="F133" s="118">
        <v>18.596293909</v>
      </c>
      <c r="G133" s="118">
        <v>33.323274857000001</v>
      </c>
      <c r="H133" s="118">
        <v>37.508744016000001</v>
      </c>
      <c r="I133" s="30"/>
      <c r="J133" s="30">
        <v>2001</v>
      </c>
      <c r="K133" s="30">
        <v>8</v>
      </c>
      <c r="L133" s="30">
        <v>17064.683572999998</v>
      </c>
      <c r="M133" s="30">
        <v>11.629194951000001</v>
      </c>
      <c r="N133" s="27"/>
      <c r="O133" s="12"/>
    </row>
    <row r="134" spans="1:15">
      <c r="A134" s="113">
        <v>2001</v>
      </c>
      <c r="B134" s="30">
        <v>9</v>
      </c>
      <c r="C134" s="30">
        <v>144365</v>
      </c>
      <c r="D134" s="118">
        <v>3.3671596301000002</v>
      </c>
      <c r="E134" s="118">
        <v>6.9836871817999997</v>
      </c>
      <c r="F134" s="118">
        <v>17.874138468000002</v>
      </c>
      <c r="G134" s="118">
        <v>32.857687112999997</v>
      </c>
      <c r="H134" s="118">
        <v>38.917327606999997</v>
      </c>
      <c r="I134" s="30"/>
      <c r="J134" s="30">
        <v>2001</v>
      </c>
      <c r="K134" s="30">
        <v>9</v>
      </c>
      <c r="L134" s="30">
        <v>16093.791063999999</v>
      </c>
      <c r="M134" s="30">
        <v>11.663570575</v>
      </c>
      <c r="N134" s="27"/>
      <c r="O134" s="12"/>
    </row>
    <row r="135" spans="1:15">
      <c r="A135" s="113">
        <v>2001</v>
      </c>
      <c r="B135" s="30">
        <v>10</v>
      </c>
      <c r="C135" s="30">
        <v>144562</v>
      </c>
      <c r="D135" s="118">
        <v>3.4006170362999999</v>
      </c>
      <c r="E135" s="118">
        <v>7.3027489934999998</v>
      </c>
      <c r="F135" s="118">
        <v>19.14472683</v>
      </c>
      <c r="G135" s="118">
        <v>33.793112989999997</v>
      </c>
      <c r="H135" s="118">
        <v>36.358794150999998</v>
      </c>
      <c r="I135" s="30"/>
      <c r="J135" s="30">
        <v>2001</v>
      </c>
      <c r="K135" s="30">
        <v>10</v>
      </c>
      <c r="L135" s="30">
        <v>17062.339857999999</v>
      </c>
      <c r="M135" s="30">
        <v>11.606561234999999</v>
      </c>
      <c r="N135" s="27"/>
      <c r="O135" s="12"/>
    </row>
    <row r="136" spans="1:15">
      <c r="A136" s="113">
        <v>2001</v>
      </c>
      <c r="B136" s="30">
        <v>11</v>
      </c>
      <c r="C136" s="30">
        <v>143607</v>
      </c>
      <c r="D136" s="118">
        <v>3.2449671673</v>
      </c>
      <c r="E136" s="118">
        <v>6.9133120251999998</v>
      </c>
      <c r="F136" s="118">
        <v>18.404395329</v>
      </c>
      <c r="G136" s="118">
        <v>33.008836617</v>
      </c>
      <c r="H136" s="118">
        <v>38.428488862000002</v>
      </c>
      <c r="I136" s="30"/>
      <c r="J136" s="30">
        <v>2001</v>
      </c>
      <c r="K136" s="30">
        <v>11</v>
      </c>
      <c r="L136" s="30">
        <v>16888.887885</v>
      </c>
      <c r="M136" s="30">
        <v>11.662136875</v>
      </c>
      <c r="N136" s="27"/>
      <c r="O136" s="12"/>
    </row>
    <row r="137" spans="1:15">
      <c r="A137" s="113">
        <v>2001</v>
      </c>
      <c r="B137" s="30">
        <v>12</v>
      </c>
      <c r="C137" s="30">
        <v>142415</v>
      </c>
      <c r="D137" s="118">
        <v>3.1316925886</v>
      </c>
      <c r="E137" s="118">
        <v>6.6896043254000004</v>
      </c>
      <c r="F137" s="118">
        <v>17.901906400000001</v>
      </c>
      <c r="G137" s="118">
        <v>33.169961029</v>
      </c>
      <c r="H137" s="118">
        <v>39.106835656000001</v>
      </c>
      <c r="I137" s="30"/>
      <c r="J137" s="30">
        <v>2001</v>
      </c>
      <c r="K137" s="30">
        <v>12</v>
      </c>
      <c r="L137" s="30">
        <v>16729.518978</v>
      </c>
      <c r="M137" s="30">
        <v>11.683554633</v>
      </c>
      <c r="N137" s="27"/>
      <c r="O137" s="12"/>
    </row>
    <row r="138" spans="1:15">
      <c r="A138" s="120">
        <v>2002</v>
      </c>
      <c r="B138" s="30">
        <v>1</v>
      </c>
      <c r="C138" s="30">
        <v>160923</v>
      </c>
      <c r="D138" s="118">
        <v>3.5569806678</v>
      </c>
      <c r="E138" s="118">
        <v>7.2923075010999998</v>
      </c>
      <c r="F138" s="118">
        <v>18.623813874</v>
      </c>
      <c r="G138" s="118">
        <v>32.761631338999997</v>
      </c>
      <c r="H138" s="118">
        <v>37.765266617999998</v>
      </c>
      <c r="I138" s="30"/>
      <c r="J138" s="30">
        <v>2002</v>
      </c>
      <c r="K138" s="30">
        <v>1</v>
      </c>
      <c r="L138" s="30">
        <v>16719.497805999999</v>
      </c>
      <c r="M138" s="30">
        <v>11.638174747000001</v>
      </c>
      <c r="N138" s="27"/>
      <c r="O138" s="12"/>
    </row>
    <row r="139" spans="1:15">
      <c r="A139" s="120">
        <v>2002</v>
      </c>
      <c r="B139" s="30">
        <v>2</v>
      </c>
      <c r="C139" s="30">
        <v>160079</v>
      </c>
      <c r="D139" s="118">
        <v>3.5157640914999999</v>
      </c>
      <c r="E139" s="118">
        <v>7.1664615596000001</v>
      </c>
      <c r="F139" s="118">
        <v>18.624554126</v>
      </c>
      <c r="G139" s="118">
        <v>33.008701952999999</v>
      </c>
      <c r="H139" s="118">
        <v>37.684518269000002</v>
      </c>
      <c r="I139" s="30"/>
      <c r="J139" s="30">
        <v>2002</v>
      </c>
      <c r="K139" s="30">
        <v>2</v>
      </c>
      <c r="L139" s="30">
        <v>17210.056907999999</v>
      </c>
      <c r="M139" s="30">
        <v>11.634822326</v>
      </c>
      <c r="N139" s="27"/>
      <c r="O139" s="12"/>
    </row>
    <row r="140" spans="1:15">
      <c r="A140" s="120">
        <v>2002</v>
      </c>
      <c r="B140" s="30">
        <v>3</v>
      </c>
      <c r="C140" s="30">
        <v>162304</v>
      </c>
      <c r="D140" s="118">
        <v>3.2599319795000001</v>
      </c>
      <c r="E140" s="118">
        <v>6.7792537461000002</v>
      </c>
      <c r="F140" s="118">
        <v>17.998940260000001</v>
      </c>
      <c r="G140" s="118">
        <v>33.113170347000001</v>
      </c>
      <c r="H140" s="118">
        <v>38.848703667000002</v>
      </c>
      <c r="I140" s="30"/>
      <c r="J140" s="30">
        <v>2002</v>
      </c>
      <c r="K140" s="30">
        <v>3</v>
      </c>
      <c r="L140" s="30">
        <v>17079.728073999999</v>
      </c>
      <c r="M140" s="30">
        <v>11.672800735999999</v>
      </c>
      <c r="N140" s="27"/>
      <c r="O140" s="12"/>
    </row>
    <row r="141" spans="1:15">
      <c r="A141" s="120">
        <v>2002</v>
      </c>
      <c r="B141" s="30">
        <v>4</v>
      </c>
      <c r="C141" s="30">
        <v>161827</v>
      </c>
      <c r="D141" s="118">
        <v>3.1360650571000002</v>
      </c>
      <c r="E141" s="118">
        <v>6.4568953264999998</v>
      </c>
      <c r="F141" s="118">
        <v>17.889474562</v>
      </c>
      <c r="G141" s="118">
        <v>33.407280614000001</v>
      </c>
      <c r="H141" s="118">
        <v>39.110284440000001</v>
      </c>
      <c r="I141" s="30"/>
      <c r="J141" s="30">
        <v>2002</v>
      </c>
      <c r="K141" s="30">
        <v>4</v>
      </c>
      <c r="L141" s="30">
        <v>17728.878999</v>
      </c>
      <c r="M141" s="30">
        <v>11.685749585</v>
      </c>
      <c r="N141" s="27"/>
      <c r="O141" s="12"/>
    </row>
    <row r="142" spans="1:15">
      <c r="A142" s="120">
        <v>2002</v>
      </c>
      <c r="B142" s="30">
        <v>5</v>
      </c>
      <c r="C142" s="30">
        <v>161492</v>
      </c>
      <c r="D142" s="118">
        <v>3.0682634433999998</v>
      </c>
      <c r="E142" s="118">
        <v>6.4591434870000004</v>
      </c>
      <c r="F142" s="118">
        <v>17.184752186000001</v>
      </c>
      <c r="G142" s="118">
        <v>32.619572486999999</v>
      </c>
      <c r="H142" s="118">
        <v>40.668268396999999</v>
      </c>
      <c r="I142" s="30"/>
      <c r="J142" s="30">
        <v>2002</v>
      </c>
      <c r="K142" s="30">
        <v>5</v>
      </c>
      <c r="L142" s="30">
        <v>17843.228378</v>
      </c>
      <c r="M142" s="30">
        <v>11.730913942999999</v>
      </c>
      <c r="N142" s="27"/>
      <c r="O142" s="12"/>
    </row>
    <row r="143" spans="1:15">
      <c r="A143" s="120">
        <v>2002</v>
      </c>
      <c r="B143" s="30">
        <v>6</v>
      </c>
      <c r="C143" s="30">
        <v>160744</v>
      </c>
      <c r="D143" s="118">
        <v>3.1049370428</v>
      </c>
      <c r="E143" s="118">
        <v>6.4655601452999996</v>
      </c>
      <c r="F143" s="118">
        <v>17.568929478000001</v>
      </c>
      <c r="G143" s="118">
        <v>32.783183198000003</v>
      </c>
      <c r="H143" s="118">
        <v>40.077390135999998</v>
      </c>
      <c r="I143" s="30"/>
      <c r="J143" s="30">
        <v>2002</v>
      </c>
      <c r="K143" s="30">
        <v>6</v>
      </c>
      <c r="L143" s="30">
        <v>16835.286080999998</v>
      </c>
      <c r="M143" s="30">
        <v>11.718679686</v>
      </c>
      <c r="N143" s="27"/>
      <c r="O143" s="12"/>
    </row>
    <row r="144" spans="1:15">
      <c r="A144" s="120">
        <v>2002</v>
      </c>
      <c r="B144" s="30">
        <v>7</v>
      </c>
      <c r="C144" s="30">
        <v>161460</v>
      </c>
      <c r="D144" s="118">
        <v>2.9902142945999999</v>
      </c>
      <c r="E144" s="118">
        <v>6.5167843429000003</v>
      </c>
      <c r="F144" s="118">
        <v>17.599405425</v>
      </c>
      <c r="G144" s="118">
        <v>32.990214295000001</v>
      </c>
      <c r="H144" s="118">
        <v>39.903381643000003</v>
      </c>
      <c r="I144" s="30"/>
      <c r="J144" s="30">
        <v>2002</v>
      </c>
      <c r="K144" s="30">
        <v>7</v>
      </c>
      <c r="L144" s="30">
        <v>17827.328136</v>
      </c>
      <c r="M144" s="30">
        <v>11.720159208</v>
      </c>
      <c r="O144" s="12"/>
    </row>
    <row r="145" spans="1:15">
      <c r="A145" s="120">
        <v>2002</v>
      </c>
      <c r="B145" s="30">
        <v>8</v>
      </c>
      <c r="C145" s="30">
        <v>161346</v>
      </c>
      <c r="D145" s="118">
        <v>2.9619575323</v>
      </c>
      <c r="E145" s="118">
        <v>6.2083968613999998</v>
      </c>
      <c r="F145" s="118">
        <v>17.122209413</v>
      </c>
      <c r="G145" s="118">
        <v>32.311306137000003</v>
      </c>
      <c r="H145" s="118">
        <v>41.396130055999997</v>
      </c>
      <c r="I145" s="30"/>
      <c r="J145" s="30">
        <v>2002</v>
      </c>
      <c r="K145" s="30">
        <v>8</v>
      </c>
      <c r="L145" s="30">
        <v>17554.953622000001</v>
      </c>
      <c r="M145" s="30">
        <v>11.755962945</v>
      </c>
      <c r="O145" s="12"/>
    </row>
    <row r="146" spans="1:15">
      <c r="A146" s="120">
        <v>2002</v>
      </c>
      <c r="B146" s="30">
        <v>9</v>
      </c>
      <c r="C146" s="30">
        <v>159995</v>
      </c>
      <c r="D146" s="118">
        <v>2.8563392606</v>
      </c>
      <c r="E146" s="118">
        <v>6.2820713146999996</v>
      </c>
      <c r="F146" s="118">
        <v>17.134285446</v>
      </c>
      <c r="G146" s="118">
        <v>32.925403918999997</v>
      </c>
      <c r="H146" s="118">
        <v>40.801900058999998</v>
      </c>
      <c r="I146" s="30"/>
      <c r="J146" s="30">
        <v>2002</v>
      </c>
      <c r="K146" s="30">
        <v>9</v>
      </c>
      <c r="L146" s="30">
        <v>17069.351549999999</v>
      </c>
      <c r="M146" s="30">
        <v>11.745516343</v>
      </c>
      <c r="O146" s="12"/>
    </row>
    <row r="147" spans="1:15">
      <c r="A147" s="120">
        <v>2002</v>
      </c>
      <c r="B147" s="30">
        <v>10</v>
      </c>
      <c r="C147" s="30">
        <v>159850</v>
      </c>
      <c r="D147" s="118">
        <v>2.8270253363000002</v>
      </c>
      <c r="E147" s="118">
        <v>5.9906162027000001</v>
      </c>
      <c r="F147" s="118">
        <v>17.126055677</v>
      </c>
      <c r="G147" s="118">
        <v>32.708789490000001</v>
      </c>
      <c r="H147" s="118">
        <v>41.347513294000002</v>
      </c>
      <c r="I147" s="30"/>
      <c r="J147" s="30">
        <v>2002</v>
      </c>
      <c r="K147" s="30">
        <v>10</v>
      </c>
      <c r="L147" s="30">
        <v>17620.072443000001</v>
      </c>
      <c r="M147" s="30">
        <v>11.76223703</v>
      </c>
      <c r="O147" s="12"/>
    </row>
    <row r="148" spans="1:15">
      <c r="A148" s="120">
        <v>2002</v>
      </c>
      <c r="B148" s="30">
        <v>11</v>
      </c>
      <c r="C148" s="30">
        <v>159229</v>
      </c>
      <c r="D148" s="118">
        <v>2.8449591469</v>
      </c>
      <c r="E148" s="118">
        <v>6.1383290732000004</v>
      </c>
      <c r="F148" s="118">
        <v>17.064102644999998</v>
      </c>
      <c r="G148" s="118">
        <v>32.837611238999997</v>
      </c>
      <c r="H148" s="118">
        <v>41.114997895999998</v>
      </c>
      <c r="I148" s="30"/>
      <c r="J148" s="30">
        <v>2002</v>
      </c>
      <c r="K148" s="30">
        <v>11</v>
      </c>
      <c r="L148" s="30">
        <v>17631.603046</v>
      </c>
      <c r="M148" s="30">
        <v>11.753194917</v>
      </c>
      <c r="O148" s="12"/>
    </row>
    <row r="149" spans="1:15">
      <c r="A149" s="120">
        <v>2002</v>
      </c>
      <c r="B149" s="30">
        <v>12</v>
      </c>
      <c r="C149" s="30">
        <v>158336</v>
      </c>
      <c r="D149" s="118">
        <v>2.8231103476000001</v>
      </c>
      <c r="E149" s="118">
        <v>6.3125252627000004</v>
      </c>
      <c r="F149" s="118">
        <v>17.735069724999999</v>
      </c>
      <c r="G149" s="118">
        <v>33.015864995999998</v>
      </c>
      <c r="H149" s="118">
        <v>40.113429668999999</v>
      </c>
      <c r="I149" s="30"/>
      <c r="J149" s="30">
        <v>2002</v>
      </c>
      <c r="K149" s="30">
        <v>12</v>
      </c>
      <c r="L149" s="30">
        <v>17713.037420000001</v>
      </c>
      <c r="M149" s="30">
        <v>11.728977432000001</v>
      </c>
      <c r="O149" s="12"/>
    </row>
    <row r="150" spans="1:15">
      <c r="A150" s="120">
        <v>2003</v>
      </c>
      <c r="B150" s="30">
        <v>1</v>
      </c>
      <c r="C150" s="30">
        <v>173600</v>
      </c>
      <c r="D150" s="118">
        <v>3.034562212</v>
      </c>
      <c r="E150" s="118">
        <v>6.2868663594000003</v>
      </c>
      <c r="F150" s="118">
        <v>17.096198157</v>
      </c>
      <c r="G150" s="118">
        <v>31.773041474999999</v>
      </c>
      <c r="H150" s="118">
        <v>41.809331796999999</v>
      </c>
      <c r="I150" s="30"/>
      <c r="J150" s="30">
        <v>2003</v>
      </c>
      <c r="K150" s="30">
        <v>1</v>
      </c>
      <c r="L150" s="30">
        <v>17762.849328</v>
      </c>
      <c r="M150" s="30">
        <v>11.766950340999999</v>
      </c>
      <c r="O150" s="12"/>
    </row>
    <row r="151" spans="1:15">
      <c r="A151" s="120">
        <v>2003</v>
      </c>
      <c r="B151" s="30">
        <v>2</v>
      </c>
      <c r="C151" s="30">
        <v>170670</v>
      </c>
      <c r="D151" s="118">
        <v>2.9384191715000001</v>
      </c>
      <c r="E151" s="118">
        <v>6.0672643111999998</v>
      </c>
      <c r="F151" s="118">
        <v>16.718228159999999</v>
      </c>
      <c r="G151" s="118">
        <v>32.402882755999997</v>
      </c>
      <c r="H151" s="118">
        <v>41.873205601000002</v>
      </c>
      <c r="I151" s="30"/>
      <c r="J151" s="30">
        <v>2003</v>
      </c>
      <c r="K151" s="30">
        <v>2</v>
      </c>
      <c r="L151" s="30">
        <v>17952.942736000001</v>
      </c>
      <c r="M151" s="30">
        <v>11.771815844000001</v>
      </c>
      <c r="O151" s="12"/>
    </row>
    <row r="152" spans="1:15">
      <c r="A152" s="120">
        <v>2003</v>
      </c>
      <c r="B152" s="30">
        <v>3</v>
      </c>
      <c r="C152" s="30">
        <v>171061</v>
      </c>
      <c r="D152" s="118">
        <v>2.6937759044999998</v>
      </c>
      <c r="E152" s="118">
        <v>5.9651235523999997</v>
      </c>
      <c r="F152" s="118">
        <v>16.382460057999999</v>
      </c>
      <c r="G152" s="118">
        <v>32.453919947000003</v>
      </c>
      <c r="H152" s="118">
        <v>42.504720538000001</v>
      </c>
      <c r="I152" s="30"/>
      <c r="J152" s="30">
        <v>2003</v>
      </c>
      <c r="K152" s="30">
        <v>3</v>
      </c>
      <c r="L152" s="30">
        <v>17634.308731000001</v>
      </c>
      <c r="M152" s="30">
        <v>11.789010080000001</v>
      </c>
      <c r="O152" s="12"/>
    </row>
    <row r="153" spans="1:15">
      <c r="A153" s="120">
        <v>2003</v>
      </c>
      <c r="B153" s="30">
        <v>4</v>
      </c>
      <c r="C153" s="30">
        <v>169990</v>
      </c>
      <c r="D153" s="118">
        <v>2.6442731925</v>
      </c>
      <c r="E153" s="118">
        <v>5.7432790163999998</v>
      </c>
      <c r="F153" s="118">
        <v>15.983881405</v>
      </c>
      <c r="G153" s="118">
        <v>32.264250838000002</v>
      </c>
      <c r="H153" s="118">
        <v>43.364315548</v>
      </c>
      <c r="I153" s="30"/>
      <c r="J153" s="30">
        <v>2003</v>
      </c>
      <c r="K153" s="30">
        <v>4</v>
      </c>
      <c r="L153" s="30">
        <v>18079.842353</v>
      </c>
      <c r="M153" s="30">
        <v>11.821781918999999</v>
      </c>
      <c r="O153" s="12"/>
    </row>
    <row r="154" spans="1:15">
      <c r="A154" s="120">
        <v>2003</v>
      </c>
      <c r="B154" s="30">
        <v>5</v>
      </c>
      <c r="C154" s="30">
        <v>169985</v>
      </c>
      <c r="D154" s="118">
        <v>2.5690502102999999</v>
      </c>
      <c r="E154" s="118">
        <v>5.4634232432000003</v>
      </c>
      <c r="F154" s="118">
        <v>15.647262994</v>
      </c>
      <c r="G154" s="118">
        <v>32.305791687999999</v>
      </c>
      <c r="H154" s="118">
        <v>44.014471864999997</v>
      </c>
      <c r="I154" s="30"/>
      <c r="J154" s="30">
        <v>2003</v>
      </c>
      <c r="K154" s="30">
        <v>5</v>
      </c>
      <c r="L154" s="30">
        <v>17969.320712000001</v>
      </c>
      <c r="M154" s="30">
        <v>11.845208474</v>
      </c>
      <c r="O154" s="12"/>
    </row>
    <row r="155" spans="1:15">
      <c r="A155" s="120">
        <v>2003</v>
      </c>
      <c r="B155" s="30">
        <v>6</v>
      </c>
      <c r="C155" s="30">
        <v>170039</v>
      </c>
      <c r="D155" s="118">
        <v>2.6482159974999999</v>
      </c>
      <c r="E155" s="118">
        <v>5.7580907908999999</v>
      </c>
      <c r="F155" s="118">
        <v>16.419762524999999</v>
      </c>
      <c r="G155" s="118">
        <v>33.001840754</v>
      </c>
      <c r="H155" s="118">
        <v>42.172089931999999</v>
      </c>
      <c r="I155" s="30"/>
      <c r="J155" s="30">
        <v>2003</v>
      </c>
      <c r="K155" s="30">
        <v>6</v>
      </c>
      <c r="L155" s="30">
        <v>17639.485399000001</v>
      </c>
      <c r="M155" s="30">
        <v>11.792963903</v>
      </c>
      <c r="O155" s="12"/>
    </row>
    <row r="156" spans="1:15">
      <c r="A156" s="120">
        <v>2003</v>
      </c>
      <c r="B156" s="30">
        <v>7</v>
      </c>
      <c r="C156" s="30">
        <v>170505</v>
      </c>
      <c r="D156" s="118">
        <v>2.7582768834000002</v>
      </c>
      <c r="E156" s="118">
        <v>5.772264743</v>
      </c>
      <c r="F156" s="118">
        <v>16.549074807</v>
      </c>
      <c r="G156" s="118">
        <v>32.489369813000003</v>
      </c>
      <c r="H156" s="118">
        <v>42.431013753000002</v>
      </c>
      <c r="I156" s="30"/>
      <c r="J156" s="30">
        <v>2003</v>
      </c>
      <c r="K156" s="30">
        <v>7</v>
      </c>
      <c r="L156" s="30">
        <v>18178.331378999999</v>
      </c>
      <c r="M156" s="30">
        <v>11.803610508</v>
      </c>
      <c r="O156" s="12"/>
    </row>
    <row r="157" spans="1:15">
      <c r="A157" s="120">
        <v>2003</v>
      </c>
      <c r="B157" s="30">
        <v>8</v>
      </c>
      <c r="C157" s="30">
        <v>169676</v>
      </c>
      <c r="D157" s="118">
        <v>2.7446427308999999</v>
      </c>
      <c r="E157" s="118">
        <v>5.9012470827000003</v>
      </c>
      <c r="F157" s="118">
        <v>16.589853603000002</v>
      </c>
      <c r="G157" s="118">
        <v>32.519625638999997</v>
      </c>
      <c r="H157" s="118">
        <v>42.244630944000001</v>
      </c>
      <c r="I157" s="30"/>
      <c r="J157" s="30">
        <v>2003</v>
      </c>
      <c r="K157" s="30">
        <v>8</v>
      </c>
      <c r="L157" s="30">
        <v>17788.884860999999</v>
      </c>
      <c r="M157" s="30">
        <v>11.794554338999999</v>
      </c>
      <c r="O157" s="12"/>
    </row>
    <row r="158" spans="1:15">
      <c r="A158" s="120">
        <v>2003</v>
      </c>
      <c r="B158" s="30">
        <v>9</v>
      </c>
      <c r="C158" s="30">
        <v>169288</v>
      </c>
      <c r="D158" s="118">
        <v>2.5955767686</v>
      </c>
      <c r="E158" s="118">
        <v>5.6330041113</v>
      </c>
      <c r="F158" s="118">
        <v>16.125773829</v>
      </c>
      <c r="G158" s="118">
        <v>32.394499314999997</v>
      </c>
      <c r="H158" s="118">
        <v>43.251145975999997</v>
      </c>
      <c r="I158" s="30"/>
      <c r="J158" s="30">
        <v>2003</v>
      </c>
      <c r="K158" s="30">
        <v>9</v>
      </c>
      <c r="L158" s="30">
        <v>18525.163908999999</v>
      </c>
      <c r="M158" s="30">
        <v>11.82251726</v>
      </c>
      <c r="O158" s="12"/>
    </row>
    <row r="159" spans="1:15">
      <c r="A159" s="120">
        <v>2003</v>
      </c>
      <c r="B159" s="30">
        <v>10</v>
      </c>
      <c r="C159" s="30">
        <v>168436</v>
      </c>
      <c r="D159" s="118">
        <v>2.5172765917</v>
      </c>
      <c r="E159" s="118">
        <v>5.5439454748000001</v>
      </c>
      <c r="F159" s="118">
        <v>15.948490821</v>
      </c>
      <c r="G159" s="118">
        <v>32.327412191999997</v>
      </c>
      <c r="H159" s="118">
        <v>43.66287492</v>
      </c>
      <c r="I159" s="30"/>
      <c r="J159" s="30">
        <v>2003</v>
      </c>
      <c r="K159" s="30">
        <v>10</v>
      </c>
      <c r="L159" s="30">
        <v>18740.186748</v>
      </c>
      <c r="M159" s="30">
        <v>11.841817713999999</v>
      </c>
      <c r="O159" s="12"/>
    </row>
    <row r="160" spans="1:15">
      <c r="A160" s="120">
        <v>2003</v>
      </c>
      <c r="B160" s="30">
        <v>11</v>
      </c>
      <c r="C160" s="30">
        <v>167268</v>
      </c>
      <c r="D160" s="118">
        <v>2.4308295669</v>
      </c>
      <c r="E160" s="118">
        <v>5.5342324891999999</v>
      </c>
      <c r="F160" s="118">
        <v>15.683812803</v>
      </c>
      <c r="G160" s="118">
        <v>32.335533396000002</v>
      </c>
      <c r="H160" s="118">
        <v>44.015591745000002</v>
      </c>
      <c r="I160" s="30"/>
      <c r="J160" s="30">
        <v>2003</v>
      </c>
      <c r="K160" s="30">
        <v>11</v>
      </c>
      <c r="L160" s="30">
        <v>17762.768403999999</v>
      </c>
      <c r="M160" s="30">
        <v>11.849484459999999</v>
      </c>
      <c r="O160" s="12"/>
    </row>
    <row r="161" spans="1:15">
      <c r="A161" s="120">
        <v>2003</v>
      </c>
      <c r="B161" s="30">
        <v>12</v>
      </c>
      <c r="C161" s="30">
        <v>166189</v>
      </c>
      <c r="D161" s="118">
        <v>2.5067844442</v>
      </c>
      <c r="E161" s="118">
        <v>5.5130002587</v>
      </c>
      <c r="F161" s="118">
        <v>15.813320978</v>
      </c>
      <c r="G161" s="118">
        <v>32.074926740000002</v>
      </c>
      <c r="H161" s="118">
        <v>44.091967578999999</v>
      </c>
      <c r="I161" s="30"/>
      <c r="J161" s="30">
        <v>2003</v>
      </c>
      <c r="K161" s="30">
        <v>12</v>
      </c>
      <c r="L161" s="30">
        <v>19078.480743</v>
      </c>
      <c r="M161" s="30">
        <v>11.849823892</v>
      </c>
      <c r="O161" s="12"/>
    </row>
    <row r="162" spans="1:15">
      <c r="A162" s="120">
        <v>2004</v>
      </c>
      <c r="B162" s="30">
        <v>1</v>
      </c>
      <c r="C162" s="30">
        <v>182945</v>
      </c>
      <c r="D162" s="118">
        <v>2.7560195687000002</v>
      </c>
      <c r="E162" s="118">
        <v>5.9099729426999996</v>
      </c>
      <c r="F162" s="118">
        <v>16.299434256000001</v>
      </c>
      <c r="G162" s="118">
        <v>31.352592308999998</v>
      </c>
      <c r="H162" s="118">
        <v>43.681980922999998</v>
      </c>
      <c r="I162" s="30"/>
      <c r="J162" s="30">
        <v>2004</v>
      </c>
      <c r="K162" s="30">
        <v>1</v>
      </c>
      <c r="L162" s="30">
        <v>18851.453195999999</v>
      </c>
      <c r="M162" s="30">
        <v>11.836973125</v>
      </c>
      <c r="O162" s="12"/>
    </row>
    <row r="163" spans="1:15">
      <c r="A163" s="120">
        <v>2004</v>
      </c>
      <c r="B163" s="30">
        <v>2</v>
      </c>
      <c r="C163" s="30">
        <v>180631</v>
      </c>
      <c r="D163" s="118">
        <v>2.5433065198999998</v>
      </c>
      <c r="E163" s="118">
        <v>5.7293598552000002</v>
      </c>
      <c r="F163" s="118">
        <v>16.211503009000001</v>
      </c>
      <c r="G163" s="118">
        <v>32.152288366999997</v>
      </c>
      <c r="H163" s="118">
        <v>43.363542248999998</v>
      </c>
      <c r="I163" s="30"/>
      <c r="J163" s="30">
        <v>2004</v>
      </c>
      <c r="K163" s="30">
        <v>2</v>
      </c>
      <c r="L163" s="30">
        <v>18786.755289000001</v>
      </c>
      <c r="M163" s="30">
        <v>11.836318652999999</v>
      </c>
      <c r="O163" s="12"/>
    </row>
    <row r="164" spans="1:15">
      <c r="A164" s="120">
        <v>2004</v>
      </c>
      <c r="B164" s="30">
        <v>3</v>
      </c>
      <c r="C164" s="30">
        <v>180845</v>
      </c>
      <c r="D164" s="118">
        <v>2.5579916503</v>
      </c>
      <c r="E164" s="118">
        <v>5.5201968536999999</v>
      </c>
      <c r="F164" s="118">
        <v>15.750504576000001</v>
      </c>
      <c r="G164" s="118">
        <v>32.337637203</v>
      </c>
      <c r="H164" s="118">
        <v>43.833669716999999</v>
      </c>
      <c r="I164" s="30"/>
      <c r="J164" s="30">
        <v>2004</v>
      </c>
      <c r="K164" s="30">
        <v>3</v>
      </c>
      <c r="L164" s="30">
        <v>20182.444771999999</v>
      </c>
      <c r="M164" s="30">
        <v>11.839396704</v>
      </c>
      <c r="O164" s="12"/>
    </row>
    <row r="165" spans="1:15">
      <c r="A165" s="120">
        <v>2004</v>
      </c>
      <c r="B165" s="30">
        <v>4</v>
      </c>
      <c r="C165" s="30">
        <v>179767</v>
      </c>
      <c r="D165" s="118">
        <v>2.3224507279000002</v>
      </c>
      <c r="E165" s="118">
        <v>5.2173090723</v>
      </c>
      <c r="F165" s="118">
        <v>15.045586787</v>
      </c>
      <c r="G165" s="118">
        <v>31.484087735999999</v>
      </c>
      <c r="H165" s="118">
        <v>45.930565676999997</v>
      </c>
      <c r="I165" s="30"/>
      <c r="J165" s="30">
        <v>2004</v>
      </c>
      <c r="K165" s="30">
        <v>4</v>
      </c>
      <c r="L165" s="30">
        <v>19939.106973999998</v>
      </c>
      <c r="M165" s="30">
        <v>11.910224706999999</v>
      </c>
      <c r="O165" s="12"/>
    </row>
    <row r="166" spans="1:15">
      <c r="A166" s="120">
        <v>2004</v>
      </c>
      <c r="B166" s="30">
        <v>5</v>
      </c>
      <c r="C166" s="30">
        <v>178289</v>
      </c>
      <c r="D166" s="118">
        <v>2.2710318639999998</v>
      </c>
      <c r="E166" s="118">
        <v>5.2269068759000001</v>
      </c>
      <c r="F166" s="118">
        <v>15.014386754</v>
      </c>
      <c r="G166" s="118">
        <v>31.873531177</v>
      </c>
      <c r="H166" s="118">
        <v>45.614143329000001</v>
      </c>
      <c r="I166" s="30"/>
      <c r="J166" s="30">
        <v>2004</v>
      </c>
      <c r="K166" s="30">
        <v>5</v>
      </c>
      <c r="L166" s="30">
        <v>19456.597992999999</v>
      </c>
      <c r="M166" s="30">
        <v>11.903955707</v>
      </c>
      <c r="O166" s="12"/>
    </row>
    <row r="167" spans="1:15">
      <c r="A167" s="120">
        <v>2004</v>
      </c>
      <c r="B167" s="30">
        <v>6</v>
      </c>
      <c r="C167" s="30">
        <v>177244</v>
      </c>
      <c r="D167" s="118">
        <v>2.2629821038000002</v>
      </c>
      <c r="E167" s="118">
        <v>4.940082598</v>
      </c>
      <c r="F167" s="118">
        <v>14.168039539</v>
      </c>
      <c r="G167" s="118">
        <v>30.681433504000001</v>
      </c>
      <c r="H167" s="118">
        <v>47.947462254999998</v>
      </c>
      <c r="I167" s="30"/>
      <c r="J167" s="30">
        <v>2004</v>
      </c>
      <c r="K167" s="30">
        <v>6</v>
      </c>
      <c r="L167" s="30">
        <v>20340.001357000001</v>
      </c>
      <c r="M167" s="30">
        <v>11.966525604999999</v>
      </c>
      <c r="O167" s="12"/>
    </row>
    <row r="168" spans="1:15">
      <c r="A168" s="120">
        <v>2004</v>
      </c>
      <c r="B168" s="30">
        <v>7</v>
      </c>
      <c r="C168" s="30">
        <v>176178</v>
      </c>
      <c r="D168" s="118">
        <v>2.2108322265</v>
      </c>
      <c r="E168" s="118">
        <v>4.8201251008000003</v>
      </c>
      <c r="F168" s="118">
        <v>14.057373792</v>
      </c>
      <c r="G168" s="118">
        <v>30.301172678</v>
      </c>
      <c r="H168" s="118">
        <v>48.610496202999997</v>
      </c>
      <c r="I168" s="30"/>
      <c r="J168" s="30">
        <v>2004</v>
      </c>
      <c r="K168" s="30">
        <v>7</v>
      </c>
      <c r="L168" s="30">
        <v>20070.549975000002</v>
      </c>
      <c r="M168" s="30">
        <v>11.987732034</v>
      </c>
      <c r="O168" s="12"/>
    </row>
    <row r="169" spans="1:15">
      <c r="A169" s="120">
        <v>2004</v>
      </c>
      <c r="B169" s="30">
        <v>8</v>
      </c>
      <c r="C169" s="30">
        <v>174607</v>
      </c>
      <c r="D169" s="118">
        <v>2.2479052958999999</v>
      </c>
      <c r="E169" s="118">
        <v>4.8388667120999997</v>
      </c>
      <c r="F169" s="118">
        <v>14.152353571000001</v>
      </c>
      <c r="G169" s="118">
        <v>30.760507882999999</v>
      </c>
      <c r="H169" s="118">
        <v>48.000366536999998</v>
      </c>
      <c r="I169" s="30"/>
      <c r="J169" s="30">
        <v>2004</v>
      </c>
      <c r="K169" s="30">
        <v>8</v>
      </c>
      <c r="L169" s="30">
        <v>19518.004274999999</v>
      </c>
      <c r="M169" s="30">
        <v>11.964326827000001</v>
      </c>
      <c r="O169" s="12"/>
    </row>
    <row r="170" spans="1:15">
      <c r="A170" s="120">
        <v>2004</v>
      </c>
      <c r="B170" s="30">
        <v>9</v>
      </c>
      <c r="C170" s="30">
        <v>172887</v>
      </c>
      <c r="D170" s="118">
        <v>2.3292670934999999</v>
      </c>
      <c r="E170" s="118">
        <v>4.8303226962999997</v>
      </c>
      <c r="F170" s="118">
        <v>13.855871176000001</v>
      </c>
      <c r="G170" s="118">
        <v>30.061253882999999</v>
      </c>
      <c r="H170" s="118">
        <v>48.923285151999998</v>
      </c>
      <c r="I170" s="30"/>
      <c r="J170" s="30">
        <v>2004</v>
      </c>
      <c r="K170" s="30">
        <v>9</v>
      </c>
      <c r="L170" s="30">
        <v>20011.313537000002</v>
      </c>
      <c r="M170" s="30">
        <v>11.989877571999999</v>
      </c>
      <c r="O170" s="12"/>
    </row>
    <row r="171" spans="1:15">
      <c r="A171" s="120">
        <v>2004</v>
      </c>
      <c r="B171" s="30">
        <v>10</v>
      </c>
      <c r="C171" s="30">
        <v>171364</v>
      </c>
      <c r="D171" s="118">
        <v>2.2250881164999998</v>
      </c>
      <c r="E171" s="118">
        <v>4.9911299923000003</v>
      </c>
      <c r="F171" s="118">
        <v>13.919493009</v>
      </c>
      <c r="G171" s="118">
        <v>30.617282509999999</v>
      </c>
      <c r="H171" s="118">
        <v>48.247006372000001</v>
      </c>
      <c r="I171" s="30"/>
      <c r="J171" s="30">
        <v>2004</v>
      </c>
      <c r="K171" s="30">
        <v>10</v>
      </c>
      <c r="L171" s="30">
        <v>19261.478157000001</v>
      </c>
      <c r="M171" s="30">
        <v>11.970436150999999</v>
      </c>
      <c r="O171" s="12"/>
    </row>
    <row r="172" spans="1:15">
      <c r="A172" s="120">
        <v>2004</v>
      </c>
      <c r="B172" s="30">
        <v>11</v>
      </c>
      <c r="C172" s="30">
        <v>170066</v>
      </c>
      <c r="D172" s="118">
        <v>2.1832700246000001</v>
      </c>
      <c r="E172" s="118">
        <v>4.7363964577999997</v>
      </c>
      <c r="F172" s="118">
        <v>13.667634917999999</v>
      </c>
      <c r="G172" s="118">
        <v>30.205332047999999</v>
      </c>
      <c r="H172" s="118">
        <v>49.207366552000003</v>
      </c>
      <c r="I172" s="30"/>
      <c r="J172" s="30">
        <v>2004</v>
      </c>
      <c r="K172" s="30">
        <v>11</v>
      </c>
      <c r="L172" s="30">
        <v>19686.276234000001</v>
      </c>
      <c r="M172" s="30">
        <v>11.991459595</v>
      </c>
      <c r="O172" s="12"/>
    </row>
    <row r="173" spans="1:15">
      <c r="A173" s="120">
        <v>2004</v>
      </c>
      <c r="B173" s="30">
        <v>12</v>
      </c>
      <c r="C173" s="30">
        <v>169241</v>
      </c>
      <c r="D173" s="118">
        <v>2.2033667965000001</v>
      </c>
      <c r="E173" s="118">
        <v>4.7293504529000003</v>
      </c>
      <c r="F173" s="118">
        <v>13.476639820999999</v>
      </c>
      <c r="G173" s="118">
        <v>30.031139026999998</v>
      </c>
      <c r="H173" s="118">
        <v>49.559503903</v>
      </c>
      <c r="I173" s="30"/>
      <c r="J173" s="30">
        <v>2004</v>
      </c>
      <c r="K173" s="30">
        <v>12</v>
      </c>
      <c r="L173" s="30">
        <v>19647.242892999999</v>
      </c>
      <c r="M173" s="30">
        <v>12.006303212000001</v>
      </c>
      <c r="O173" s="12"/>
    </row>
    <row r="174" spans="1:15">
      <c r="A174" s="113" t="s">
        <v>252</v>
      </c>
      <c r="B174" s="30">
        <v>1</v>
      </c>
      <c r="C174" s="30">
        <v>183710</v>
      </c>
      <c r="D174" s="118">
        <v>2.2274236569000001</v>
      </c>
      <c r="E174" s="118">
        <v>4.8168308746999999</v>
      </c>
      <c r="F174" s="118">
        <v>13.650862773</v>
      </c>
      <c r="G174" s="118">
        <v>29.716400848999999</v>
      </c>
      <c r="H174" s="118">
        <v>49.588481846000001</v>
      </c>
      <c r="I174" s="30"/>
      <c r="J174" s="30" t="s">
        <v>252</v>
      </c>
      <c r="K174" s="30">
        <v>1</v>
      </c>
      <c r="L174" s="30">
        <v>18951.407283</v>
      </c>
      <c r="M174" s="30">
        <v>12.006582128</v>
      </c>
      <c r="O174" s="12"/>
    </row>
    <row r="175" spans="1:15">
      <c r="A175" s="113" t="s">
        <v>252</v>
      </c>
      <c r="B175" s="30">
        <v>2</v>
      </c>
      <c r="C175" s="30">
        <v>181521</v>
      </c>
      <c r="D175" s="118">
        <v>2.2432666192999999</v>
      </c>
      <c r="E175" s="118">
        <v>5.1222723541999997</v>
      </c>
      <c r="F175" s="118">
        <v>14.516777673</v>
      </c>
      <c r="G175" s="118">
        <v>30.698927396999999</v>
      </c>
      <c r="H175" s="118">
        <v>47.418755957000002</v>
      </c>
      <c r="I175" s="30"/>
      <c r="J175" s="30" t="s">
        <v>252</v>
      </c>
      <c r="K175" s="30">
        <v>2</v>
      </c>
      <c r="L175" s="30">
        <v>19518.516369000001</v>
      </c>
      <c r="M175" s="30">
        <v>11.953506558000001</v>
      </c>
      <c r="O175" s="12"/>
    </row>
    <row r="176" spans="1:15">
      <c r="A176" s="113" t="s">
        <v>252</v>
      </c>
      <c r="B176" s="30">
        <v>3</v>
      </c>
      <c r="C176" s="30">
        <v>180264</v>
      </c>
      <c r="D176" s="118">
        <v>2.1673767363000001</v>
      </c>
      <c r="E176" s="118">
        <v>4.9605023742999999</v>
      </c>
      <c r="F176" s="118">
        <v>14.406648026999999</v>
      </c>
      <c r="G176" s="118">
        <v>30.744907469000001</v>
      </c>
      <c r="H176" s="118">
        <v>47.720565393000001</v>
      </c>
      <c r="I176" s="30"/>
      <c r="J176" s="30" t="s">
        <v>252</v>
      </c>
      <c r="K176" s="30">
        <v>3</v>
      </c>
      <c r="L176" s="30">
        <v>19851.942427999998</v>
      </c>
      <c r="M176" s="30">
        <v>11.962182366</v>
      </c>
      <c r="O176" s="12"/>
    </row>
    <row r="177" spans="1:15">
      <c r="A177" s="113" t="s">
        <v>252</v>
      </c>
      <c r="B177" s="30">
        <v>4</v>
      </c>
      <c r="C177" s="30">
        <v>178642</v>
      </c>
      <c r="D177" s="118">
        <v>2.1904143482</v>
      </c>
      <c r="E177" s="118">
        <v>5.0503241119000002</v>
      </c>
      <c r="F177" s="118">
        <v>14.295070588</v>
      </c>
      <c r="G177" s="118">
        <v>30.465959853000001</v>
      </c>
      <c r="H177" s="118">
        <v>47.998231099000002</v>
      </c>
      <c r="I177" s="30"/>
      <c r="J177" s="30" t="s">
        <v>252</v>
      </c>
      <c r="K177" s="30">
        <v>4</v>
      </c>
      <c r="L177" s="30">
        <v>19919.810889</v>
      </c>
      <c r="M177" s="30">
        <v>11.963229136000001</v>
      </c>
      <c r="O177" s="12"/>
    </row>
    <row r="178" spans="1:15">
      <c r="A178" s="113" t="s">
        <v>252</v>
      </c>
      <c r="B178" s="30">
        <v>5</v>
      </c>
      <c r="C178" s="30">
        <v>177214</v>
      </c>
      <c r="D178" s="118">
        <v>2.1696931394000001</v>
      </c>
      <c r="E178" s="118">
        <v>4.8715112801</v>
      </c>
      <c r="F178" s="118">
        <v>14.144480683999999</v>
      </c>
      <c r="G178" s="118">
        <v>30.886385951000001</v>
      </c>
      <c r="H178" s="118">
        <v>47.927928944999998</v>
      </c>
      <c r="I178" s="30"/>
      <c r="J178" s="30" t="s">
        <v>252</v>
      </c>
      <c r="K178" s="30">
        <v>5</v>
      </c>
      <c r="L178" s="30">
        <v>19186.060856</v>
      </c>
      <c r="M178" s="30">
        <v>11.966425585</v>
      </c>
      <c r="O178" s="12"/>
    </row>
    <row r="179" spans="1:15">
      <c r="A179" s="113" t="s">
        <v>252</v>
      </c>
      <c r="B179" s="30">
        <v>6</v>
      </c>
      <c r="C179" s="30">
        <v>176426</v>
      </c>
      <c r="D179" s="118">
        <v>2.2048904356999999</v>
      </c>
      <c r="E179" s="118">
        <v>4.9913278088000004</v>
      </c>
      <c r="F179" s="118">
        <v>14.221826715000001</v>
      </c>
      <c r="G179" s="118">
        <v>30.824254927999998</v>
      </c>
      <c r="H179" s="118">
        <v>47.757700112000002</v>
      </c>
      <c r="I179" s="30"/>
      <c r="J179" s="30" t="s">
        <v>252</v>
      </c>
      <c r="K179" s="30">
        <v>6</v>
      </c>
      <c r="L179" s="30">
        <v>19832.779707999998</v>
      </c>
      <c r="M179" s="30">
        <v>11.965793816</v>
      </c>
      <c r="O179" s="12"/>
    </row>
    <row r="180" spans="1:15">
      <c r="A180" s="113" t="s">
        <v>252</v>
      </c>
      <c r="B180" s="30">
        <v>7</v>
      </c>
      <c r="C180" s="30">
        <v>175718</v>
      </c>
      <c r="D180" s="118">
        <v>2.2501963372999998</v>
      </c>
      <c r="E180" s="118">
        <v>4.8025814088000001</v>
      </c>
      <c r="F180" s="118">
        <v>13.981493073999999</v>
      </c>
      <c r="G180" s="118">
        <v>30.362854119000001</v>
      </c>
      <c r="H180" s="118">
        <v>48.602875060999999</v>
      </c>
      <c r="I180" s="30"/>
      <c r="J180" s="30" t="s">
        <v>252</v>
      </c>
      <c r="K180" s="30">
        <v>7</v>
      </c>
      <c r="L180" s="30">
        <v>19230.565842</v>
      </c>
      <c r="M180" s="30">
        <v>11.982373828</v>
      </c>
      <c r="O180" s="12"/>
    </row>
    <row r="181" spans="1:15">
      <c r="A181" s="113" t="s">
        <v>252</v>
      </c>
      <c r="B181" s="30">
        <v>8</v>
      </c>
      <c r="C181" s="30">
        <v>174728</v>
      </c>
      <c r="D181" s="118">
        <v>2.0958289456000001</v>
      </c>
      <c r="E181" s="118">
        <v>4.8109060939999999</v>
      </c>
      <c r="F181" s="118">
        <v>13.806029944</v>
      </c>
      <c r="G181" s="118">
        <v>30.425003434000001</v>
      </c>
      <c r="H181" s="118">
        <v>48.862231583000003</v>
      </c>
      <c r="I181" s="30"/>
      <c r="J181" s="30" t="s">
        <v>252</v>
      </c>
      <c r="K181" s="30">
        <v>8</v>
      </c>
      <c r="L181" s="30">
        <v>20008.301293</v>
      </c>
      <c r="M181" s="30">
        <v>11.990859160999999</v>
      </c>
      <c r="O181" s="12"/>
    </row>
    <row r="182" spans="1:15">
      <c r="A182" s="113" t="s">
        <v>252</v>
      </c>
      <c r="B182" s="30">
        <v>9</v>
      </c>
      <c r="C182" s="30">
        <v>173216</v>
      </c>
      <c r="D182" s="118">
        <v>2.0789072602999998</v>
      </c>
      <c r="E182" s="118">
        <v>4.8032514316999997</v>
      </c>
      <c r="F182" s="118">
        <v>13.886130611</v>
      </c>
      <c r="G182" s="118">
        <v>30.225267874</v>
      </c>
      <c r="H182" s="118">
        <v>49.006442823</v>
      </c>
      <c r="I182" s="30"/>
      <c r="J182" s="30" t="s">
        <v>252</v>
      </c>
      <c r="K182" s="30">
        <v>9</v>
      </c>
      <c r="L182" s="30">
        <v>19569.773090999999</v>
      </c>
      <c r="M182" s="30">
        <v>11.996763824</v>
      </c>
      <c r="O182" s="12"/>
    </row>
    <row r="183" spans="1:15">
      <c r="A183" s="113" t="s">
        <v>252</v>
      </c>
      <c r="B183" s="30">
        <v>10</v>
      </c>
      <c r="C183" s="30">
        <v>171315</v>
      </c>
      <c r="D183" s="118">
        <v>2.1159851734999999</v>
      </c>
      <c r="E183" s="118">
        <v>4.7310509878999998</v>
      </c>
      <c r="F183" s="118">
        <v>13.919971981</v>
      </c>
      <c r="G183" s="118">
        <v>30.517467822</v>
      </c>
      <c r="H183" s="118">
        <v>48.715524035000001</v>
      </c>
      <c r="I183" s="30"/>
      <c r="J183" s="30" t="s">
        <v>252</v>
      </c>
      <c r="K183" s="30">
        <v>10</v>
      </c>
      <c r="L183" s="30">
        <v>18996.722043999998</v>
      </c>
      <c r="M183" s="30">
        <v>11.980402624</v>
      </c>
      <c r="O183" s="12"/>
    </row>
    <row r="184" spans="1:15">
      <c r="A184" s="113" t="s">
        <v>252</v>
      </c>
      <c r="B184" s="30">
        <v>11</v>
      </c>
      <c r="C184" s="30">
        <v>170059</v>
      </c>
      <c r="D184" s="118">
        <v>2.0775142744999999</v>
      </c>
      <c r="E184" s="118">
        <v>4.8124474447000001</v>
      </c>
      <c r="F184" s="118">
        <v>13.672313726</v>
      </c>
      <c r="G184" s="118">
        <v>29.951369819</v>
      </c>
      <c r="H184" s="118">
        <v>49.486354736000003</v>
      </c>
      <c r="I184" s="30"/>
      <c r="J184" s="30" t="s">
        <v>252</v>
      </c>
      <c r="K184" s="30">
        <v>11</v>
      </c>
      <c r="L184" s="30">
        <v>19656.324142000001</v>
      </c>
      <c r="M184" s="30">
        <v>12.003196633</v>
      </c>
      <c r="O184" s="12"/>
    </row>
    <row r="185" spans="1:15">
      <c r="A185" s="113" t="s">
        <v>252</v>
      </c>
      <c r="B185" s="30">
        <v>12</v>
      </c>
      <c r="C185" s="30">
        <v>168281</v>
      </c>
      <c r="D185" s="118">
        <v>2.1143206898</v>
      </c>
      <c r="E185" s="118">
        <v>4.8169430891999996</v>
      </c>
      <c r="F185" s="118">
        <v>13.75259239</v>
      </c>
      <c r="G185" s="118">
        <v>30.760454240000001</v>
      </c>
      <c r="H185" s="118">
        <v>48.555689590999997</v>
      </c>
      <c r="I185" s="30"/>
      <c r="J185" s="30" t="s">
        <v>252</v>
      </c>
      <c r="K185" s="30">
        <v>12</v>
      </c>
      <c r="L185" s="30">
        <v>19408.28541</v>
      </c>
      <c r="M185" s="30">
        <v>11.988658301999999</v>
      </c>
      <c r="O185" s="12"/>
    </row>
    <row r="186" spans="1:15">
      <c r="A186" s="113" t="s">
        <v>253</v>
      </c>
      <c r="B186" s="30">
        <v>1</v>
      </c>
      <c r="C186" s="30">
        <v>177665</v>
      </c>
      <c r="D186" s="118">
        <v>2.2137168265999998</v>
      </c>
      <c r="E186" s="118">
        <v>4.9463878648000001</v>
      </c>
      <c r="F186" s="118">
        <v>14.006697999</v>
      </c>
      <c r="G186" s="118">
        <v>31.059015562999999</v>
      </c>
      <c r="H186" s="118">
        <v>47.774181747</v>
      </c>
      <c r="I186" s="30"/>
      <c r="J186" s="30" t="s">
        <v>253</v>
      </c>
      <c r="K186" s="30">
        <v>1</v>
      </c>
      <c r="L186" s="38">
        <v>19243.876757000002</v>
      </c>
      <c r="M186" s="38">
        <v>11.94608524</v>
      </c>
      <c r="O186" s="12"/>
    </row>
    <row r="187" spans="1:15">
      <c r="A187" s="113" t="s">
        <v>253</v>
      </c>
      <c r="B187" s="30">
        <v>2</v>
      </c>
      <c r="C187" s="30">
        <v>176507</v>
      </c>
      <c r="D187" s="118">
        <v>2.0577087594000001</v>
      </c>
      <c r="E187" s="118">
        <v>4.8842255548000004</v>
      </c>
      <c r="F187" s="118">
        <v>14.346173240000001</v>
      </c>
      <c r="G187" s="118">
        <v>31.641804573999998</v>
      </c>
      <c r="H187" s="118">
        <v>47.070087872000002</v>
      </c>
      <c r="I187" s="30"/>
      <c r="J187" s="30" t="s">
        <v>253</v>
      </c>
      <c r="K187" s="30">
        <v>2</v>
      </c>
      <c r="L187" s="30">
        <v>19792.236487999999</v>
      </c>
      <c r="M187" s="30">
        <v>11.929561326</v>
      </c>
      <c r="O187" s="12"/>
    </row>
    <row r="188" spans="1:15">
      <c r="A188" s="113" t="s">
        <v>253</v>
      </c>
      <c r="B188" s="30">
        <v>3</v>
      </c>
      <c r="C188" s="30">
        <v>175233</v>
      </c>
      <c r="D188" s="118">
        <v>2.0646795980000001</v>
      </c>
      <c r="E188" s="118">
        <v>4.9174527629</v>
      </c>
      <c r="F188" s="118">
        <v>14.230196367</v>
      </c>
      <c r="G188" s="118">
        <v>30.842364166999999</v>
      </c>
      <c r="H188" s="118">
        <v>47.945307104999998</v>
      </c>
      <c r="I188" s="30"/>
      <c r="J188" s="30" t="s">
        <v>253</v>
      </c>
      <c r="K188" s="30">
        <v>3</v>
      </c>
      <c r="L188" s="30">
        <v>20076.293433999999</v>
      </c>
      <c r="M188" s="30">
        <v>11.945149732999999</v>
      </c>
      <c r="O188" s="12"/>
    </row>
    <row r="189" spans="1:15">
      <c r="A189" s="113" t="s">
        <v>253</v>
      </c>
      <c r="B189" s="30">
        <v>4</v>
      </c>
      <c r="C189" s="30">
        <v>170478</v>
      </c>
      <c r="D189" s="118">
        <v>2.0571569352000001</v>
      </c>
      <c r="E189" s="118">
        <v>4.6897546898</v>
      </c>
      <c r="F189" s="118">
        <v>13.595889206000001</v>
      </c>
      <c r="G189" s="118">
        <v>30.74121001</v>
      </c>
      <c r="H189" s="118">
        <v>48.915989160000002</v>
      </c>
      <c r="I189" s="30"/>
      <c r="J189" s="30" t="s">
        <v>253</v>
      </c>
      <c r="K189" s="30">
        <v>4</v>
      </c>
      <c r="L189" s="30">
        <v>18772.28527</v>
      </c>
      <c r="M189" s="30">
        <v>11.967767128</v>
      </c>
      <c r="O189" s="12"/>
    </row>
    <row r="190" spans="1:15">
      <c r="A190" s="113" t="s">
        <v>253</v>
      </c>
      <c r="B190" s="30">
        <v>5</v>
      </c>
      <c r="C190" s="30">
        <v>169900</v>
      </c>
      <c r="D190" s="118">
        <v>2.5314891112</v>
      </c>
      <c r="E190" s="118">
        <v>4.9423190112000004</v>
      </c>
      <c r="F190" s="118">
        <v>14.068864037999999</v>
      </c>
      <c r="G190" s="118">
        <v>30.590935845000001</v>
      </c>
      <c r="H190" s="118">
        <v>47.866391995000001</v>
      </c>
      <c r="I190" s="30"/>
      <c r="J190" s="30" t="s">
        <v>253</v>
      </c>
      <c r="K190" s="30">
        <v>5</v>
      </c>
      <c r="L190" s="30">
        <v>19811.111270000001</v>
      </c>
      <c r="M190" s="30">
        <v>11.921092442000001</v>
      </c>
      <c r="O190" s="12"/>
    </row>
    <row r="191" spans="1:15">
      <c r="A191" s="113" t="s">
        <v>253</v>
      </c>
      <c r="B191" s="30">
        <v>6</v>
      </c>
      <c r="C191" s="30">
        <v>168871</v>
      </c>
      <c r="D191" s="118">
        <v>2.1158162147000001</v>
      </c>
      <c r="E191" s="118">
        <v>5.1151470649000004</v>
      </c>
      <c r="F191" s="118">
        <v>14.484428942999999</v>
      </c>
      <c r="G191" s="118">
        <v>30.687329382000001</v>
      </c>
      <c r="H191" s="118">
        <v>47.597278396</v>
      </c>
      <c r="I191" s="30"/>
      <c r="J191" s="30" t="s">
        <v>253</v>
      </c>
      <c r="K191" s="30">
        <v>6</v>
      </c>
      <c r="L191" s="30">
        <v>19630.164248000001</v>
      </c>
      <c r="M191" s="30">
        <v>11.949037798999999</v>
      </c>
      <c r="O191" s="12"/>
    </row>
    <row r="192" spans="1:15">
      <c r="A192" s="113" t="s">
        <v>253</v>
      </c>
      <c r="B192" s="30">
        <v>7</v>
      </c>
      <c r="C192" s="30">
        <v>165880</v>
      </c>
      <c r="D192" s="118">
        <v>2.2715215819000001</v>
      </c>
      <c r="E192" s="118">
        <v>5.2314926453000004</v>
      </c>
      <c r="F192" s="118">
        <v>14.633469978000001</v>
      </c>
      <c r="G192" s="118">
        <v>29.947552448</v>
      </c>
      <c r="H192" s="118">
        <v>47.915963347000002</v>
      </c>
      <c r="I192" s="30"/>
      <c r="J192" s="30" t="s">
        <v>253</v>
      </c>
      <c r="K192" s="30">
        <v>7</v>
      </c>
      <c r="L192" s="30">
        <v>18956.931648999998</v>
      </c>
      <c r="M192" s="30">
        <v>11.958327224</v>
      </c>
      <c r="O192" s="12"/>
    </row>
    <row r="193" spans="1:15">
      <c r="A193" s="113" t="s">
        <v>253</v>
      </c>
      <c r="B193" s="30">
        <v>8</v>
      </c>
      <c r="C193" s="30">
        <v>164404</v>
      </c>
      <c r="D193" s="118">
        <v>2.2529865453000002</v>
      </c>
      <c r="E193" s="118">
        <v>5.2632539353999999</v>
      </c>
      <c r="F193" s="118">
        <v>14.463151748</v>
      </c>
      <c r="G193" s="118">
        <v>30.128220724999998</v>
      </c>
      <c r="H193" s="118">
        <v>47.892387047</v>
      </c>
      <c r="I193" s="30"/>
      <c r="J193" s="30" t="s">
        <v>253</v>
      </c>
      <c r="K193" s="30">
        <v>8</v>
      </c>
      <c r="L193" s="30">
        <v>19584.577832999999</v>
      </c>
      <c r="M193" s="30">
        <v>11.960842182</v>
      </c>
      <c r="O193" s="12"/>
    </row>
    <row r="194" spans="1:15">
      <c r="A194" s="113" t="s">
        <v>253</v>
      </c>
      <c r="B194" s="30">
        <v>9</v>
      </c>
      <c r="C194" s="30">
        <v>163576</v>
      </c>
      <c r="D194" s="118">
        <v>2.1989778451999999</v>
      </c>
      <c r="E194" s="118">
        <v>4.9634420697000001</v>
      </c>
      <c r="F194" s="118">
        <v>14.151220228</v>
      </c>
      <c r="G194" s="118">
        <v>29.870518903000001</v>
      </c>
      <c r="H194" s="118">
        <v>48.815840954999999</v>
      </c>
      <c r="I194" s="30"/>
      <c r="J194" s="30" t="s">
        <v>253</v>
      </c>
      <c r="K194" s="30">
        <v>9</v>
      </c>
      <c r="L194" s="30">
        <v>19841.346372</v>
      </c>
      <c r="M194" s="30">
        <v>11.985443883</v>
      </c>
      <c r="O194" s="12"/>
    </row>
    <row r="195" spans="1:15">
      <c r="A195" s="113" t="s">
        <v>253</v>
      </c>
      <c r="B195" s="30">
        <v>10</v>
      </c>
      <c r="C195" s="30">
        <v>163043</v>
      </c>
      <c r="D195" s="118">
        <v>2.2196598443000002</v>
      </c>
      <c r="E195" s="118">
        <v>4.8846009948000004</v>
      </c>
      <c r="F195" s="118">
        <v>13.933134204</v>
      </c>
      <c r="G195" s="118">
        <v>30.160755137999999</v>
      </c>
      <c r="H195" s="118">
        <v>48.801849818999997</v>
      </c>
      <c r="I195" s="30"/>
      <c r="J195" s="30" t="s">
        <v>253</v>
      </c>
      <c r="K195" s="30">
        <v>10</v>
      </c>
      <c r="L195" s="30">
        <v>19609.877796000001</v>
      </c>
      <c r="M195" s="30">
        <v>11.989044793</v>
      </c>
      <c r="O195" s="12"/>
    </row>
    <row r="196" spans="1:15">
      <c r="A196" s="113" t="s">
        <v>253</v>
      </c>
      <c r="B196" s="30">
        <v>11</v>
      </c>
      <c r="C196" s="30">
        <v>161785</v>
      </c>
      <c r="D196" s="118">
        <v>2.1114442005999998</v>
      </c>
      <c r="E196" s="118">
        <v>4.9201100226000003</v>
      </c>
      <c r="F196" s="118">
        <v>13.996971288999999</v>
      </c>
      <c r="G196" s="118">
        <v>30.041722039</v>
      </c>
      <c r="H196" s="118">
        <v>48.929752448999999</v>
      </c>
      <c r="I196" s="30"/>
      <c r="J196" s="30" t="s">
        <v>253</v>
      </c>
      <c r="K196" s="30">
        <v>11</v>
      </c>
      <c r="L196" s="30">
        <v>20127.710274000001</v>
      </c>
      <c r="M196" s="30">
        <v>11.990104183</v>
      </c>
      <c r="O196" s="12"/>
    </row>
    <row r="197" spans="1:15">
      <c r="A197" s="113" t="s">
        <v>253</v>
      </c>
      <c r="B197" s="30">
        <v>12</v>
      </c>
      <c r="C197" s="30">
        <v>160192</v>
      </c>
      <c r="D197" s="118">
        <v>2.1080952857000002</v>
      </c>
      <c r="E197" s="118">
        <v>4.7330703156</v>
      </c>
      <c r="F197" s="118">
        <v>13.705428486000001</v>
      </c>
      <c r="G197" s="118">
        <v>29.093213144</v>
      </c>
      <c r="H197" s="118">
        <v>50.360192769000001</v>
      </c>
      <c r="I197" s="30"/>
      <c r="J197" s="30" t="s">
        <v>253</v>
      </c>
      <c r="K197" s="30">
        <v>12</v>
      </c>
      <c r="L197" s="30">
        <v>19913.995101</v>
      </c>
      <c r="M197" s="30">
        <v>12.033783443000001</v>
      </c>
      <c r="O197" s="12"/>
    </row>
    <row r="198" spans="1:15">
      <c r="A198" s="113" t="s">
        <v>254</v>
      </c>
      <c r="B198" s="30">
        <v>1</v>
      </c>
      <c r="C198" s="30">
        <v>170856</v>
      </c>
      <c r="D198" s="118">
        <v>2.1649810367</v>
      </c>
      <c r="E198" s="118">
        <v>4.7355667931000003</v>
      </c>
      <c r="F198" s="118">
        <v>13.245657162000001</v>
      </c>
      <c r="G198" s="118">
        <v>29.025612210999999</v>
      </c>
      <c r="H198" s="118">
        <v>50.828182796999997</v>
      </c>
      <c r="I198" s="30"/>
      <c r="J198" s="30">
        <v>2007</v>
      </c>
      <c r="K198" s="30">
        <v>1</v>
      </c>
      <c r="L198" s="30">
        <v>19872.470809999999</v>
      </c>
      <c r="M198" s="30">
        <v>12.045224988999999</v>
      </c>
      <c r="N198" s="46"/>
    </row>
    <row r="199" spans="1:15">
      <c r="A199" s="113" t="s">
        <v>254</v>
      </c>
      <c r="B199" s="30">
        <v>2</v>
      </c>
      <c r="C199" s="30">
        <v>168931</v>
      </c>
      <c r="D199" s="118">
        <v>2.0860588051</v>
      </c>
      <c r="E199" s="118">
        <v>4.7634833157000003</v>
      </c>
      <c r="F199" s="118">
        <v>13.399553664000001</v>
      </c>
      <c r="G199" s="118">
        <v>28.849056715</v>
      </c>
      <c r="H199" s="118">
        <v>50.901847500000002</v>
      </c>
      <c r="I199" s="30"/>
      <c r="J199" s="30">
        <v>2007</v>
      </c>
      <c r="K199" s="30">
        <v>2</v>
      </c>
      <c r="L199" s="30">
        <v>19888.711356</v>
      </c>
      <c r="M199" s="30">
        <v>12.041766653</v>
      </c>
      <c r="N199" s="46"/>
    </row>
    <row r="200" spans="1:15">
      <c r="A200" s="113" t="s">
        <v>254</v>
      </c>
      <c r="B200" s="30">
        <v>3</v>
      </c>
      <c r="C200" s="30">
        <v>168423</v>
      </c>
      <c r="D200" s="118">
        <v>2.2259430125000002</v>
      </c>
      <c r="E200" s="118">
        <v>4.8942246604999999</v>
      </c>
      <c r="F200" s="118">
        <v>13.99868189</v>
      </c>
      <c r="G200" s="118">
        <v>29.527439838999999</v>
      </c>
      <c r="H200" s="118">
        <v>49.353710597999999</v>
      </c>
      <c r="I200" s="30"/>
      <c r="J200" s="30">
        <v>2007</v>
      </c>
      <c r="K200" s="30">
        <v>3</v>
      </c>
      <c r="L200" s="30">
        <v>19948.979788000001</v>
      </c>
      <c r="M200" s="30">
        <v>12.00146739</v>
      </c>
      <c r="N200" s="46"/>
    </row>
    <row r="201" spans="1:15">
      <c r="A201" s="113" t="s">
        <v>254</v>
      </c>
      <c r="B201" s="30">
        <v>4</v>
      </c>
      <c r="C201" s="30">
        <v>165903</v>
      </c>
      <c r="D201" s="118">
        <v>2.0656648765000001</v>
      </c>
      <c r="E201" s="118">
        <v>5.0252255836000002</v>
      </c>
      <c r="F201" s="118">
        <v>14.452420993</v>
      </c>
      <c r="G201" s="118">
        <v>30.899983724999998</v>
      </c>
      <c r="H201" s="118">
        <v>47.556704820999997</v>
      </c>
      <c r="I201" s="30"/>
      <c r="J201" s="30">
        <v>2007</v>
      </c>
      <c r="K201" s="30">
        <v>4</v>
      </c>
      <c r="L201" s="30">
        <v>19042.479658</v>
      </c>
      <c r="M201" s="30">
        <v>11.948966242999999</v>
      </c>
      <c r="N201" s="46"/>
    </row>
    <row r="202" spans="1:15">
      <c r="A202" s="113" t="s">
        <v>254</v>
      </c>
      <c r="B202" s="30">
        <v>5</v>
      </c>
      <c r="C202" s="30">
        <v>164448</v>
      </c>
      <c r="D202" s="118">
        <v>2.1368456897999999</v>
      </c>
      <c r="E202" s="118">
        <v>4.9657034441999999</v>
      </c>
      <c r="F202" s="118">
        <v>14.532253357</v>
      </c>
      <c r="G202" s="118">
        <v>31.048112473</v>
      </c>
      <c r="H202" s="118">
        <v>47.317085036000002</v>
      </c>
      <c r="I202" s="30"/>
      <c r="J202" s="30">
        <v>2007</v>
      </c>
      <c r="K202" s="30">
        <v>5</v>
      </c>
      <c r="L202" s="30">
        <v>19135.313911000001</v>
      </c>
      <c r="M202" s="30">
        <v>11.93841864</v>
      </c>
      <c r="N202" s="46"/>
    </row>
    <row r="203" spans="1:15">
      <c r="A203" s="113" t="s">
        <v>254</v>
      </c>
      <c r="B203" s="30">
        <v>6</v>
      </c>
      <c r="C203" s="30">
        <v>164476</v>
      </c>
      <c r="D203" s="118">
        <v>2.4319657579</v>
      </c>
      <c r="E203" s="118">
        <v>5.2275103966999996</v>
      </c>
      <c r="F203" s="118">
        <v>15.010092658</v>
      </c>
      <c r="G203" s="118">
        <v>31.319463022000001</v>
      </c>
      <c r="H203" s="118">
        <v>46.010968165999998</v>
      </c>
      <c r="I203" s="30"/>
      <c r="J203" s="30">
        <v>2007</v>
      </c>
      <c r="K203" s="30">
        <v>6</v>
      </c>
      <c r="L203" s="30">
        <v>19115.431950999999</v>
      </c>
      <c r="M203" s="30">
        <v>11.889956293999999</v>
      </c>
      <c r="N203" s="46"/>
    </row>
    <row r="204" spans="1:15">
      <c r="A204" s="113" t="s">
        <v>254</v>
      </c>
      <c r="B204" s="30">
        <v>7</v>
      </c>
      <c r="C204" s="30">
        <v>163899</v>
      </c>
      <c r="D204" s="118">
        <v>2.3538886752999999</v>
      </c>
      <c r="E204" s="118">
        <v>5.4051580547000002</v>
      </c>
      <c r="F204" s="118">
        <v>15.526635305999999</v>
      </c>
      <c r="G204" s="118">
        <v>32.236316268000003</v>
      </c>
      <c r="H204" s="118">
        <v>44.478001696</v>
      </c>
      <c r="I204" s="30"/>
      <c r="J204" s="30">
        <v>2007</v>
      </c>
      <c r="K204" s="30">
        <v>7</v>
      </c>
      <c r="L204" s="30">
        <v>18587.951477999999</v>
      </c>
      <c r="M204" s="30">
        <v>11.860201564</v>
      </c>
      <c r="N204" s="46"/>
    </row>
    <row r="205" spans="1:15">
      <c r="A205" s="113" t="s">
        <v>254</v>
      </c>
      <c r="B205" s="30">
        <v>8</v>
      </c>
      <c r="C205" s="30">
        <v>163694</v>
      </c>
      <c r="D205" s="118">
        <v>2.3342333866999998</v>
      </c>
      <c r="E205" s="118">
        <v>5.6086356249999998</v>
      </c>
      <c r="F205" s="118">
        <v>15.868632936999999</v>
      </c>
      <c r="G205" s="118">
        <v>32.620621403000001</v>
      </c>
      <c r="H205" s="118">
        <v>43.567876648000002</v>
      </c>
      <c r="I205" s="30"/>
      <c r="J205" s="30">
        <v>2007</v>
      </c>
      <c r="K205" s="30">
        <v>8</v>
      </c>
      <c r="L205" s="30">
        <v>19354.668664000001</v>
      </c>
      <c r="M205" s="30">
        <v>11.838454563999999</v>
      </c>
      <c r="N205" s="46"/>
    </row>
    <row r="206" spans="1:15">
      <c r="A206" s="113" t="s">
        <v>254</v>
      </c>
      <c r="B206" s="30">
        <v>9</v>
      </c>
      <c r="C206" s="30">
        <v>162249</v>
      </c>
      <c r="D206" s="118">
        <v>2.3020172697999999</v>
      </c>
      <c r="E206" s="118">
        <v>5.4878612502999999</v>
      </c>
      <c r="F206" s="118">
        <v>15.823210004</v>
      </c>
      <c r="G206" s="118">
        <v>32.233788806</v>
      </c>
      <c r="H206" s="118">
        <v>44.153122668999998</v>
      </c>
      <c r="I206" s="30"/>
      <c r="J206" s="30">
        <v>2007</v>
      </c>
      <c r="K206" s="30">
        <v>9</v>
      </c>
      <c r="L206" s="30">
        <v>18344.976524999998</v>
      </c>
      <c r="M206" s="30">
        <v>11.852102316</v>
      </c>
      <c r="N206" s="46"/>
    </row>
    <row r="207" spans="1:15">
      <c r="A207" s="113" t="s">
        <v>254</v>
      </c>
      <c r="B207" s="30">
        <v>10</v>
      </c>
      <c r="C207" s="30">
        <v>162047</v>
      </c>
      <c r="D207" s="118">
        <v>2.2209605854999999</v>
      </c>
      <c r="E207" s="118">
        <v>5.3231469882000004</v>
      </c>
      <c r="F207" s="118">
        <v>15.401087339</v>
      </c>
      <c r="G207" s="118">
        <v>32.388751411999998</v>
      </c>
      <c r="H207" s="118">
        <v>44.666053675999997</v>
      </c>
      <c r="I207" s="30"/>
      <c r="J207" s="30">
        <v>2007</v>
      </c>
      <c r="K207" s="30">
        <v>10</v>
      </c>
      <c r="L207" s="30">
        <v>19330.674984000001</v>
      </c>
      <c r="M207" s="30">
        <v>11.8683893</v>
      </c>
      <c r="N207" s="46"/>
    </row>
    <row r="208" spans="1:15">
      <c r="A208" s="113" t="s">
        <v>254</v>
      </c>
      <c r="B208" s="30">
        <v>11</v>
      </c>
      <c r="C208" s="30">
        <v>161196</v>
      </c>
      <c r="D208" s="118">
        <v>2.0943447728</v>
      </c>
      <c r="E208" s="118">
        <v>5.1000024814999998</v>
      </c>
      <c r="F208" s="118">
        <v>15.272091119000001</v>
      </c>
      <c r="G208" s="118">
        <v>32.853172534999999</v>
      </c>
      <c r="H208" s="118">
        <v>44.680389091999999</v>
      </c>
      <c r="I208" s="30"/>
      <c r="J208" s="30">
        <v>2007</v>
      </c>
      <c r="K208" s="30">
        <v>11</v>
      </c>
      <c r="L208" s="30">
        <v>18772.042898</v>
      </c>
      <c r="M208" s="30">
        <v>11.865754215000001</v>
      </c>
      <c r="N208" s="46"/>
    </row>
    <row r="209" spans="1:14">
      <c r="A209" s="113" t="s">
        <v>254</v>
      </c>
      <c r="B209" s="30">
        <v>12</v>
      </c>
      <c r="C209" s="30">
        <v>158475</v>
      </c>
      <c r="D209" s="118">
        <v>2.3385392018000002</v>
      </c>
      <c r="E209" s="118">
        <v>5.3737182520999998</v>
      </c>
      <c r="F209" s="118">
        <v>16.02902666</v>
      </c>
      <c r="G209" s="118">
        <v>32.487774096999999</v>
      </c>
      <c r="H209" s="118">
        <v>43.770941788999998</v>
      </c>
      <c r="I209" s="30"/>
      <c r="J209" s="30">
        <v>2007</v>
      </c>
      <c r="K209" s="30">
        <v>12</v>
      </c>
      <c r="L209" s="30">
        <v>18326.46067</v>
      </c>
      <c r="M209" s="30">
        <v>11.829636880000001</v>
      </c>
      <c r="N209" s="46"/>
    </row>
    <row r="210" spans="1:14">
      <c r="A210" s="113" t="s">
        <v>255</v>
      </c>
      <c r="B210" s="30">
        <v>1</v>
      </c>
      <c r="C210" s="30">
        <v>174814</v>
      </c>
      <c r="D210" s="118">
        <v>2.6565378059000002</v>
      </c>
      <c r="E210" s="118">
        <v>6.2065967256999999</v>
      </c>
      <c r="F210" s="118">
        <v>17.488873889000001</v>
      </c>
      <c r="G210" s="118">
        <v>33.897170707000001</v>
      </c>
      <c r="H210" s="118">
        <v>39.750820871999998</v>
      </c>
      <c r="I210" s="30"/>
      <c r="J210" s="30">
        <v>2008</v>
      </c>
      <c r="K210" s="30">
        <v>1</v>
      </c>
      <c r="L210" s="30">
        <v>17961.657693000001</v>
      </c>
      <c r="M210" s="30">
        <v>11.704257370000001</v>
      </c>
    </row>
    <row r="211" spans="1:14">
      <c r="A211" s="113" t="s">
        <v>255</v>
      </c>
      <c r="B211" s="30">
        <v>2</v>
      </c>
      <c r="C211" s="30">
        <v>173398</v>
      </c>
      <c r="D211" s="118">
        <v>2.8189483154000001</v>
      </c>
      <c r="E211" s="118">
        <v>6.6350246253999998</v>
      </c>
      <c r="F211" s="118">
        <v>18.065952318000001</v>
      </c>
      <c r="G211" s="118">
        <v>33.642256543000002</v>
      </c>
      <c r="H211" s="118">
        <v>38.837818198999997</v>
      </c>
      <c r="I211" s="30"/>
      <c r="J211" s="30">
        <v>2008</v>
      </c>
      <c r="K211" s="30">
        <v>2</v>
      </c>
      <c r="L211" s="30">
        <v>18588.782470999999</v>
      </c>
      <c r="M211" s="30">
        <v>11.671800685999999</v>
      </c>
    </row>
    <row r="212" spans="1:14">
      <c r="A212" s="113" t="s">
        <v>255</v>
      </c>
      <c r="B212" s="30">
        <v>3</v>
      </c>
      <c r="C212" s="30">
        <v>173118</v>
      </c>
      <c r="D212" s="118">
        <v>2.8229300246000002</v>
      </c>
      <c r="E212" s="118">
        <v>6.7936320890999999</v>
      </c>
      <c r="F212" s="118">
        <v>18.602918241000001</v>
      </c>
      <c r="G212" s="118">
        <v>34.436627041000001</v>
      </c>
      <c r="H212" s="118">
        <v>37.343892605000001</v>
      </c>
      <c r="I212" s="30"/>
      <c r="J212" s="30">
        <v>2008</v>
      </c>
      <c r="K212" s="30">
        <v>3</v>
      </c>
      <c r="L212" s="30">
        <v>18141.536254999999</v>
      </c>
      <c r="M212" s="30">
        <v>11.635133923</v>
      </c>
    </row>
    <row r="213" spans="1:14">
      <c r="A213" s="113" t="s">
        <v>255</v>
      </c>
      <c r="B213" s="30">
        <v>4</v>
      </c>
      <c r="C213" s="30">
        <v>172342</v>
      </c>
      <c r="D213" s="118">
        <v>2.7016049483</v>
      </c>
      <c r="E213" s="118">
        <v>6.5532487728</v>
      </c>
      <c r="F213" s="118">
        <v>18.575274744000001</v>
      </c>
      <c r="G213" s="118">
        <v>35.048334126</v>
      </c>
      <c r="H213" s="118">
        <v>37.121537408000002</v>
      </c>
      <c r="I213" s="30"/>
      <c r="J213" s="30">
        <v>2008</v>
      </c>
      <c r="K213" s="30">
        <v>4</v>
      </c>
      <c r="L213" s="30">
        <v>18863.229773999999</v>
      </c>
      <c r="M213" s="30">
        <v>11.635591904</v>
      </c>
    </row>
    <row r="214" spans="1:14">
      <c r="A214" s="113" t="s">
        <v>255</v>
      </c>
      <c r="B214" s="30">
        <v>5</v>
      </c>
      <c r="C214" s="30">
        <v>172881</v>
      </c>
      <c r="D214" s="118">
        <v>2.8615058913000002</v>
      </c>
      <c r="E214" s="118">
        <v>6.8318670067999996</v>
      </c>
      <c r="F214" s="118">
        <v>18.782283766999999</v>
      </c>
      <c r="G214" s="118">
        <v>34.629022274999997</v>
      </c>
      <c r="H214" s="118">
        <v>36.895321058999997</v>
      </c>
      <c r="I214" s="30"/>
      <c r="J214" s="30">
        <v>2008</v>
      </c>
      <c r="K214" s="30">
        <v>5</v>
      </c>
      <c r="L214" s="30">
        <v>18869.710227</v>
      </c>
      <c r="M214" s="30">
        <v>11.625526115</v>
      </c>
    </row>
    <row r="215" spans="1:14">
      <c r="A215" s="113" t="s">
        <v>255</v>
      </c>
      <c r="B215" s="30">
        <v>6</v>
      </c>
      <c r="C215" s="30">
        <v>171771</v>
      </c>
      <c r="D215" s="118">
        <v>2.7431871502999998</v>
      </c>
      <c r="E215" s="118">
        <v>6.6204423330999997</v>
      </c>
      <c r="F215" s="118">
        <v>18.467610947000001</v>
      </c>
      <c r="G215" s="118">
        <v>34.556473443999998</v>
      </c>
      <c r="H215" s="118">
        <v>37.612286124999997</v>
      </c>
      <c r="I215" s="30"/>
      <c r="J215" s="30">
        <v>2008</v>
      </c>
      <c r="K215" s="30">
        <v>6</v>
      </c>
      <c r="L215" s="30">
        <v>18467.188021999998</v>
      </c>
      <c r="M215" s="30">
        <v>11.643283654999999</v>
      </c>
    </row>
    <row r="216" spans="1:14">
      <c r="A216" s="113" t="s">
        <v>255</v>
      </c>
      <c r="B216" s="30">
        <v>7</v>
      </c>
      <c r="C216" s="30">
        <v>172131</v>
      </c>
      <c r="D216" s="118">
        <v>2.6776118189</v>
      </c>
      <c r="E216" s="118">
        <v>6.4392817099000004</v>
      </c>
      <c r="F216" s="118">
        <v>18.299434732999998</v>
      </c>
      <c r="G216" s="118">
        <v>35.106401519999999</v>
      </c>
      <c r="H216" s="118">
        <v>37.477270218999998</v>
      </c>
      <c r="I216" s="30"/>
      <c r="J216" s="30">
        <v>2008</v>
      </c>
      <c r="K216" s="30">
        <v>7</v>
      </c>
      <c r="L216" s="30">
        <v>18859.643966</v>
      </c>
      <c r="M216" s="30">
        <v>11.640407412</v>
      </c>
    </row>
    <row r="217" spans="1:14">
      <c r="A217" s="113" t="s">
        <v>255</v>
      </c>
      <c r="B217" s="30">
        <v>8</v>
      </c>
      <c r="C217" s="30">
        <v>170869</v>
      </c>
      <c r="D217" s="118">
        <v>2.7319174338000001</v>
      </c>
      <c r="E217" s="118">
        <v>6.2504023550000003</v>
      </c>
      <c r="F217" s="118">
        <v>17.698938952999999</v>
      </c>
      <c r="G217" s="118">
        <v>34.764059015999997</v>
      </c>
      <c r="H217" s="118">
        <v>38.554682241999998</v>
      </c>
      <c r="I217" s="30"/>
      <c r="J217" s="30">
        <v>2008</v>
      </c>
      <c r="K217" s="30">
        <v>8</v>
      </c>
      <c r="L217" s="30">
        <v>18140.075990000001</v>
      </c>
      <c r="M217" s="30">
        <v>11.669442796</v>
      </c>
    </row>
    <row r="218" spans="1:14">
      <c r="A218" s="113" t="s">
        <v>255</v>
      </c>
      <c r="B218" s="30">
        <v>9</v>
      </c>
      <c r="C218" s="30">
        <v>169554</v>
      </c>
      <c r="D218" s="118">
        <v>2.6941269447999998</v>
      </c>
      <c r="E218" s="118">
        <v>6.1243025821000003</v>
      </c>
      <c r="F218" s="118">
        <v>17.550750792999999</v>
      </c>
      <c r="G218" s="118">
        <v>34.725810066000001</v>
      </c>
      <c r="H218" s="118">
        <v>38.905009612999997</v>
      </c>
      <c r="I218" s="30"/>
      <c r="J218" s="30">
        <v>2008</v>
      </c>
      <c r="K218" s="30">
        <v>9</v>
      </c>
      <c r="L218" s="30">
        <v>18435.349751000002</v>
      </c>
      <c r="M218" s="30">
        <v>11.671782814</v>
      </c>
    </row>
    <row r="219" spans="1:14">
      <c r="A219" s="113" t="s">
        <v>255</v>
      </c>
      <c r="B219" s="30">
        <v>10</v>
      </c>
      <c r="C219" s="30">
        <v>169577</v>
      </c>
      <c r="D219" s="118">
        <v>2.8960295323</v>
      </c>
      <c r="E219" s="118">
        <v>6.3729161383999999</v>
      </c>
      <c r="F219" s="118">
        <v>17.852067203000001</v>
      </c>
      <c r="G219" s="118">
        <v>35.663444925</v>
      </c>
      <c r="H219" s="118">
        <v>37.215542202000002</v>
      </c>
      <c r="I219" s="30"/>
      <c r="J219" s="30">
        <v>2008</v>
      </c>
      <c r="K219" s="30">
        <v>10</v>
      </c>
      <c r="L219" s="30">
        <v>18695.025727</v>
      </c>
      <c r="M219" s="30">
        <v>11.623476</v>
      </c>
    </row>
    <row r="220" spans="1:14">
      <c r="A220" s="113" t="s">
        <v>255</v>
      </c>
      <c r="B220" s="30">
        <v>11</v>
      </c>
      <c r="C220" s="30">
        <v>167833</v>
      </c>
      <c r="D220" s="118">
        <v>2.8498567027999999</v>
      </c>
      <c r="E220" s="118">
        <v>6.6727044145000001</v>
      </c>
      <c r="F220" s="118">
        <v>18.669153264999998</v>
      </c>
      <c r="G220" s="118">
        <v>35.876734611000003</v>
      </c>
      <c r="H220" s="118">
        <v>35.931551005999999</v>
      </c>
      <c r="I220" s="30"/>
      <c r="J220" s="30">
        <v>2008</v>
      </c>
      <c r="K220" s="30">
        <v>11</v>
      </c>
      <c r="L220" s="30">
        <v>17576.185163999999</v>
      </c>
      <c r="M220" s="30">
        <v>11.594040713</v>
      </c>
    </row>
    <row r="221" spans="1:14">
      <c r="A221" s="113" t="s">
        <v>255</v>
      </c>
      <c r="B221" s="30">
        <v>12</v>
      </c>
      <c r="C221" s="30">
        <v>167432</v>
      </c>
      <c r="D221" s="118">
        <v>3.0203306417000002</v>
      </c>
      <c r="E221" s="118">
        <v>6.7418414640000002</v>
      </c>
      <c r="F221" s="118">
        <v>19.113431124000002</v>
      </c>
      <c r="G221" s="118">
        <v>35.828276553999999</v>
      </c>
      <c r="H221" s="118">
        <v>35.296120215999998</v>
      </c>
      <c r="I221" s="30"/>
      <c r="J221" s="30">
        <v>2008</v>
      </c>
      <c r="K221" s="30">
        <v>12</v>
      </c>
      <c r="L221" s="30">
        <v>18830.600922000001</v>
      </c>
      <c r="M221" s="30">
        <v>11.572587081</v>
      </c>
    </row>
    <row r="222" spans="1:14">
      <c r="A222" s="113" t="s">
        <v>256</v>
      </c>
      <c r="B222" s="30">
        <v>1</v>
      </c>
      <c r="C222" s="30">
        <v>181276</v>
      </c>
      <c r="D222" s="118">
        <v>3.0086718595000002</v>
      </c>
      <c r="E222" s="118">
        <v>6.8630155122999996</v>
      </c>
      <c r="F222" s="118">
        <v>19.324676184000001</v>
      </c>
      <c r="G222" s="118">
        <v>35.762594055000001</v>
      </c>
      <c r="H222" s="118">
        <v>35.041042388000001</v>
      </c>
      <c r="I222" s="30"/>
      <c r="J222" s="30" t="s">
        <v>256</v>
      </c>
      <c r="K222" s="30">
        <v>1</v>
      </c>
      <c r="L222" s="30">
        <v>17576.83697</v>
      </c>
      <c r="M222" s="30">
        <v>11.569962437999999</v>
      </c>
    </row>
    <row r="223" spans="1:14">
      <c r="A223" s="113" t="s">
        <v>256</v>
      </c>
      <c r="B223" s="30">
        <v>2</v>
      </c>
      <c r="C223" s="30">
        <v>179220</v>
      </c>
      <c r="D223" s="118">
        <v>3.1932819997999999</v>
      </c>
      <c r="E223" s="118">
        <v>7.1688427630999998</v>
      </c>
      <c r="F223" s="118">
        <v>19.874455976</v>
      </c>
      <c r="G223" s="118">
        <v>35.530632742000002</v>
      </c>
      <c r="H223" s="118">
        <v>34.232786519000001</v>
      </c>
      <c r="I223" s="30"/>
      <c r="J223" s="30" t="s">
        <v>256</v>
      </c>
      <c r="K223" s="30">
        <v>2</v>
      </c>
      <c r="L223" s="30">
        <v>17981.649914000001</v>
      </c>
      <c r="M223" s="30">
        <v>11.542032719</v>
      </c>
    </row>
    <row r="224" spans="1:14">
      <c r="A224" s="113" t="s">
        <v>256</v>
      </c>
      <c r="B224" s="30">
        <v>3</v>
      </c>
      <c r="C224" s="30">
        <v>180145</v>
      </c>
      <c r="D224" s="118">
        <v>2.9742707263999999</v>
      </c>
      <c r="E224" s="118">
        <v>7.2647034333000002</v>
      </c>
      <c r="F224" s="118">
        <v>20.955341529999998</v>
      </c>
      <c r="G224" s="118">
        <v>36.687668266999999</v>
      </c>
      <c r="H224" s="118">
        <v>32.118016042999997</v>
      </c>
      <c r="I224" s="30"/>
      <c r="J224" s="30" t="s">
        <v>256</v>
      </c>
      <c r="K224" s="30">
        <v>3</v>
      </c>
      <c r="L224" s="30">
        <v>17924.899125</v>
      </c>
      <c r="M224" s="30">
        <v>11.499986667</v>
      </c>
    </row>
    <row r="225" spans="1:13">
      <c r="A225" s="113" t="s">
        <v>256</v>
      </c>
      <c r="B225" s="30">
        <v>4</v>
      </c>
      <c r="C225" s="30">
        <v>179236</v>
      </c>
      <c r="D225" s="118">
        <v>2.9257515231000002</v>
      </c>
      <c r="E225" s="118">
        <v>7.5180209332999999</v>
      </c>
      <c r="F225" s="118">
        <v>21.947041889000001</v>
      </c>
      <c r="G225" s="118">
        <v>37.259255953</v>
      </c>
      <c r="H225" s="118">
        <v>30.349929702000001</v>
      </c>
      <c r="I225" s="30"/>
      <c r="J225" s="30" t="s">
        <v>256</v>
      </c>
      <c r="K225" s="30">
        <v>4</v>
      </c>
      <c r="L225" s="30">
        <v>18691.068606000001</v>
      </c>
      <c r="M225" s="30">
        <v>11.458522691000001</v>
      </c>
    </row>
    <row r="226" spans="1:13">
      <c r="A226" s="113" t="s">
        <v>256</v>
      </c>
      <c r="B226" s="30">
        <v>5</v>
      </c>
      <c r="C226" s="30">
        <v>178974</v>
      </c>
      <c r="D226" s="118">
        <v>3.2021410930999998</v>
      </c>
      <c r="E226" s="118">
        <v>7.8279526634999996</v>
      </c>
      <c r="F226" s="118">
        <v>22.317208086000001</v>
      </c>
      <c r="G226" s="118">
        <v>37.389229721</v>
      </c>
      <c r="H226" s="118">
        <v>29.263468437</v>
      </c>
      <c r="I226" s="30"/>
      <c r="J226" s="30" t="s">
        <v>256</v>
      </c>
      <c r="K226" s="30">
        <v>5</v>
      </c>
      <c r="L226" s="30">
        <v>18433.891788000001</v>
      </c>
      <c r="M226" s="30">
        <v>11.431297014</v>
      </c>
    </row>
    <row r="227" spans="1:13">
      <c r="A227" s="113" t="s">
        <v>256</v>
      </c>
      <c r="B227" s="30">
        <v>6</v>
      </c>
      <c r="C227" s="30">
        <v>178708</v>
      </c>
      <c r="D227" s="118">
        <v>3.1017078139000001</v>
      </c>
      <c r="E227" s="118">
        <v>7.3757190500999998</v>
      </c>
      <c r="F227" s="118">
        <v>21.686773955</v>
      </c>
      <c r="G227" s="118">
        <v>37.518186090999997</v>
      </c>
      <c r="H227" s="118">
        <v>30.317613089999998</v>
      </c>
      <c r="I227" s="30"/>
      <c r="J227" s="30" t="s">
        <v>256</v>
      </c>
      <c r="K227" s="30">
        <v>6</v>
      </c>
      <c r="L227" s="30">
        <v>19439.568180999999</v>
      </c>
      <c r="M227" s="30">
        <v>11.460512785000001</v>
      </c>
    </row>
    <row r="228" spans="1:13">
      <c r="A228" s="113" t="s">
        <v>256</v>
      </c>
      <c r="B228" s="30">
        <v>7</v>
      </c>
      <c r="C228" s="30">
        <v>178452</v>
      </c>
      <c r="D228" s="118">
        <v>3.1593930019999998</v>
      </c>
      <c r="E228" s="118">
        <v>6.9878734898000001</v>
      </c>
      <c r="F228" s="118">
        <v>21.248290857000001</v>
      </c>
      <c r="G228" s="118">
        <v>37.925044270000001</v>
      </c>
      <c r="H228" s="118">
        <v>30.679398381999999</v>
      </c>
      <c r="I228" s="30"/>
      <c r="J228" s="30" t="s">
        <v>256</v>
      </c>
      <c r="K228" s="30">
        <v>7</v>
      </c>
      <c r="L228" s="30">
        <v>19427.832025</v>
      </c>
      <c r="M228" s="30">
        <v>11.473998569999999</v>
      </c>
    </row>
    <row r="229" spans="1:13">
      <c r="A229" s="113" t="s">
        <v>256</v>
      </c>
      <c r="B229" s="30">
        <v>8</v>
      </c>
      <c r="C229" s="30">
        <v>176377</v>
      </c>
      <c r="D229" s="118">
        <v>3.1721823140000001</v>
      </c>
      <c r="E229" s="118">
        <v>7.1352840789999998</v>
      </c>
      <c r="F229" s="118">
        <v>20.691473378000001</v>
      </c>
      <c r="G229" s="118">
        <v>37.423813762999998</v>
      </c>
      <c r="H229" s="118">
        <v>31.577246465999998</v>
      </c>
      <c r="I229" s="30"/>
      <c r="J229" s="30" t="s">
        <v>256</v>
      </c>
      <c r="K229" s="30">
        <v>8</v>
      </c>
      <c r="L229" s="30">
        <v>18599.410717999999</v>
      </c>
      <c r="M229" s="30">
        <v>11.490656231000001</v>
      </c>
    </row>
    <row r="230" spans="1:13">
      <c r="A230" s="113" t="s">
        <v>256</v>
      </c>
      <c r="B230" s="30">
        <v>9</v>
      </c>
      <c r="C230" s="30">
        <v>175409</v>
      </c>
      <c r="D230" s="118">
        <v>3.0967624238</v>
      </c>
      <c r="E230" s="118">
        <v>7.0190241094000001</v>
      </c>
      <c r="F230" s="118">
        <v>21.086147232999998</v>
      </c>
      <c r="G230" s="118">
        <v>37.889161901999998</v>
      </c>
      <c r="H230" s="118">
        <v>30.908904331999999</v>
      </c>
      <c r="I230" s="30"/>
      <c r="J230" s="30" t="s">
        <v>256</v>
      </c>
      <c r="K230" s="30">
        <v>9</v>
      </c>
      <c r="L230" s="30">
        <v>19290.513114000001</v>
      </c>
      <c r="M230" s="30">
        <v>11.482031619000001</v>
      </c>
    </row>
    <row r="231" spans="1:13">
      <c r="A231" s="113" t="s">
        <v>256</v>
      </c>
      <c r="B231" s="30">
        <v>10</v>
      </c>
      <c r="C231" s="30">
        <v>174723</v>
      </c>
      <c r="D231" s="118">
        <v>3.1444057165000001</v>
      </c>
      <c r="E231" s="118">
        <v>7.1610492036000002</v>
      </c>
      <c r="F231" s="118">
        <v>21.063054091000001</v>
      </c>
      <c r="G231" s="118">
        <v>37.727717587000001</v>
      </c>
      <c r="H231" s="118">
        <v>30.903773400999999</v>
      </c>
      <c r="I231" s="30"/>
      <c r="J231" s="30" t="s">
        <v>256</v>
      </c>
      <c r="K231" s="30">
        <v>10</v>
      </c>
      <c r="L231" s="30">
        <v>19103.594216000001</v>
      </c>
      <c r="M231" s="30">
        <v>11.477444874</v>
      </c>
    </row>
    <row r="232" spans="1:13">
      <c r="A232" s="113" t="s">
        <v>256</v>
      </c>
      <c r="B232" s="30">
        <v>11</v>
      </c>
      <c r="C232" s="30">
        <v>172381</v>
      </c>
      <c r="D232" s="118">
        <v>3.0467394899000002</v>
      </c>
      <c r="E232" s="118">
        <v>7.0245560706000001</v>
      </c>
      <c r="F232" s="118">
        <v>20.947204158000002</v>
      </c>
      <c r="G232" s="118">
        <v>38.327889964999997</v>
      </c>
      <c r="H232" s="118">
        <v>30.653610316999998</v>
      </c>
      <c r="I232" s="30"/>
      <c r="J232" s="30" t="s">
        <v>256</v>
      </c>
      <c r="K232" s="30">
        <v>11</v>
      </c>
      <c r="L232" s="30">
        <v>18562.712854000001</v>
      </c>
      <c r="M232" s="30">
        <v>11.479562354</v>
      </c>
    </row>
    <row r="233" spans="1:13">
      <c r="A233" s="113" t="s">
        <v>256</v>
      </c>
      <c r="B233" s="30">
        <v>12</v>
      </c>
      <c r="C233" s="30">
        <v>171425</v>
      </c>
      <c r="D233" s="118">
        <v>2.9867288902000002</v>
      </c>
      <c r="E233" s="118">
        <v>6.9126440133999996</v>
      </c>
      <c r="F233" s="118">
        <v>20.828350591</v>
      </c>
      <c r="G233" s="118">
        <v>38.287880997999999</v>
      </c>
      <c r="H233" s="118">
        <v>30.984395507999999</v>
      </c>
      <c r="I233" s="30"/>
      <c r="J233" s="30" t="s">
        <v>256</v>
      </c>
      <c r="K233" s="30">
        <v>12</v>
      </c>
      <c r="L233" s="30">
        <v>18813.455689999999</v>
      </c>
      <c r="M233" s="30">
        <v>11.489271449</v>
      </c>
    </row>
    <row r="234" spans="1:13">
      <c r="A234" s="113" t="s">
        <v>257</v>
      </c>
      <c r="B234" s="30">
        <v>1</v>
      </c>
      <c r="C234" s="30">
        <v>187110</v>
      </c>
      <c r="D234" s="30">
        <v>3.2686654909000001</v>
      </c>
      <c r="E234" s="30">
        <v>7.2219549997000003</v>
      </c>
      <c r="F234" s="30">
        <v>20.696381807000002</v>
      </c>
      <c r="G234" s="30">
        <v>37.051467051000003</v>
      </c>
      <c r="H234" s="30">
        <v>31.761530650000001</v>
      </c>
      <c r="I234" s="118"/>
      <c r="J234" s="30" t="s">
        <v>257</v>
      </c>
      <c r="K234" s="30">
        <v>1</v>
      </c>
      <c r="L234" s="30">
        <v>18031.493966000002</v>
      </c>
      <c r="M234" s="30">
        <v>11.491898088999999</v>
      </c>
    </row>
    <row r="235" spans="1:13">
      <c r="A235" s="113" t="s">
        <v>257</v>
      </c>
      <c r="B235" s="30">
        <v>2</v>
      </c>
      <c r="C235" s="30">
        <v>184953</v>
      </c>
      <c r="D235" s="30">
        <v>3.3435521456999999</v>
      </c>
      <c r="E235" s="30">
        <v>7.6630279043999998</v>
      </c>
      <c r="F235" s="30">
        <v>21.807702497000001</v>
      </c>
      <c r="G235" s="30">
        <v>37.827448054000001</v>
      </c>
      <c r="H235" s="30">
        <v>29.358269398000001</v>
      </c>
      <c r="I235" s="118"/>
      <c r="J235" s="30" t="s">
        <v>257</v>
      </c>
      <c r="K235" s="30">
        <v>2</v>
      </c>
      <c r="L235" s="30">
        <v>18852.879079999999</v>
      </c>
      <c r="M235" s="30">
        <v>11.433350527</v>
      </c>
    </row>
    <row r="236" spans="1:13">
      <c r="A236" s="113" t="s">
        <v>257</v>
      </c>
      <c r="B236" s="30">
        <v>3</v>
      </c>
      <c r="C236" s="30">
        <v>184233</v>
      </c>
      <c r="D236" s="30">
        <v>3.2979976443000001</v>
      </c>
      <c r="E236" s="30">
        <v>7.6815771333000002</v>
      </c>
      <c r="F236" s="30">
        <v>22.073678439999998</v>
      </c>
      <c r="G236" s="30">
        <v>38.454022895000001</v>
      </c>
      <c r="H236" s="30">
        <v>28.492723888</v>
      </c>
      <c r="I236" s="118"/>
      <c r="J236" s="30" t="s">
        <v>257</v>
      </c>
      <c r="K236" s="30">
        <v>3</v>
      </c>
      <c r="L236" s="30">
        <v>19444.387664999998</v>
      </c>
      <c r="M236" s="30">
        <v>11.419698896</v>
      </c>
    </row>
    <row r="237" spans="1:13">
      <c r="A237" s="113" t="s">
        <v>257</v>
      </c>
      <c r="B237" s="30">
        <v>4</v>
      </c>
      <c r="C237" s="30">
        <v>181853</v>
      </c>
      <c r="D237" s="30">
        <v>3.1124039745999998</v>
      </c>
      <c r="E237" s="30">
        <v>7.2459623981999997</v>
      </c>
      <c r="F237" s="30">
        <v>22.22344421</v>
      </c>
      <c r="G237" s="30">
        <v>39.382908172999997</v>
      </c>
      <c r="H237" s="30">
        <v>28.035281244</v>
      </c>
      <c r="I237" s="118"/>
      <c r="J237" s="30" t="s">
        <v>257</v>
      </c>
      <c r="K237" s="30">
        <v>4</v>
      </c>
      <c r="L237" s="30">
        <v>18757.924416000002</v>
      </c>
      <c r="M237" s="30">
        <v>11.426368716000001</v>
      </c>
    </row>
    <row r="238" spans="1:13">
      <c r="A238" s="113" t="s">
        <v>257</v>
      </c>
      <c r="B238" s="30">
        <v>5</v>
      </c>
      <c r="C238" s="30">
        <v>179381</v>
      </c>
      <c r="D238" s="30">
        <v>3.1932032934999999</v>
      </c>
      <c r="E238" s="30">
        <v>7.3519492031000002</v>
      </c>
      <c r="F238" s="30">
        <v>21.963307150999999</v>
      </c>
      <c r="G238" s="30">
        <v>38.474531861999999</v>
      </c>
      <c r="H238" s="30">
        <v>29.017008489999998</v>
      </c>
      <c r="I238" s="118"/>
      <c r="J238" s="30" t="s">
        <v>257</v>
      </c>
      <c r="K238" s="30">
        <v>5</v>
      </c>
      <c r="L238" s="30">
        <v>17970.176308999999</v>
      </c>
      <c r="M238" s="30">
        <v>11.440422635999999</v>
      </c>
    </row>
    <row r="239" spans="1:13">
      <c r="A239" s="113" t="s">
        <v>257</v>
      </c>
      <c r="B239" s="30">
        <v>6</v>
      </c>
      <c r="C239" s="30">
        <v>177932</v>
      </c>
      <c r="D239" s="30">
        <v>3.4271519456999999</v>
      </c>
      <c r="E239" s="30">
        <v>7.9760807499000004</v>
      </c>
      <c r="F239" s="30">
        <v>23.838882269999999</v>
      </c>
      <c r="G239" s="30">
        <v>38.976125711000002</v>
      </c>
      <c r="H239" s="30">
        <v>25.781759323999999</v>
      </c>
      <c r="I239" s="118"/>
      <c r="J239" s="30" t="s">
        <v>257</v>
      </c>
      <c r="K239" s="30">
        <v>6</v>
      </c>
      <c r="L239" s="30">
        <v>18668.321619999999</v>
      </c>
      <c r="M239" s="30">
        <v>11.353058192000001</v>
      </c>
    </row>
    <row r="240" spans="1:13">
      <c r="A240" s="113" t="s">
        <v>257</v>
      </c>
      <c r="B240" s="30">
        <v>7</v>
      </c>
      <c r="C240" s="30">
        <v>173476</v>
      </c>
      <c r="D240" s="30">
        <v>3.4777144965</v>
      </c>
      <c r="E240" s="30">
        <v>7.8846641609999999</v>
      </c>
      <c r="F240" s="30">
        <v>23.264889667999999</v>
      </c>
      <c r="G240" s="30">
        <v>38.781733496000001</v>
      </c>
      <c r="H240" s="30">
        <v>26.590998178</v>
      </c>
      <c r="I240" s="118"/>
      <c r="J240" s="30" t="s">
        <v>257</v>
      </c>
      <c r="K240" s="30">
        <v>7</v>
      </c>
      <c r="L240" s="30">
        <v>18321.813151999999</v>
      </c>
      <c r="M240" s="30">
        <v>11.368641611999999</v>
      </c>
    </row>
    <row r="241" spans="1:13">
      <c r="A241" s="113" t="s">
        <v>257</v>
      </c>
      <c r="B241" s="30">
        <v>8</v>
      </c>
      <c r="C241" s="30">
        <v>169829</v>
      </c>
      <c r="D241" s="30">
        <v>3.4099005469999999</v>
      </c>
      <c r="E241" s="30">
        <v>7.7778235755000003</v>
      </c>
      <c r="F241" s="30">
        <v>23.644960519000001</v>
      </c>
      <c r="G241" s="30">
        <v>39.379611255999997</v>
      </c>
      <c r="H241" s="30">
        <v>25.787704101999999</v>
      </c>
      <c r="I241" s="118"/>
      <c r="J241" s="30" t="s">
        <v>257</v>
      </c>
      <c r="K241" s="30">
        <v>8</v>
      </c>
      <c r="L241" s="30">
        <v>17808.417181000001</v>
      </c>
      <c r="M241" s="30">
        <v>11.358786513</v>
      </c>
    </row>
    <row r="242" spans="1:13">
      <c r="A242" s="113" t="s">
        <v>257</v>
      </c>
      <c r="B242" s="30">
        <v>9</v>
      </c>
      <c r="C242" s="30">
        <v>165310</v>
      </c>
      <c r="D242" s="30">
        <v>3.2726392837999998</v>
      </c>
      <c r="E242" s="30">
        <v>7.8749016997999997</v>
      </c>
      <c r="F242" s="30">
        <v>23.893291391999998</v>
      </c>
      <c r="G242" s="30">
        <v>40.254673038999996</v>
      </c>
      <c r="H242" s="30">
        <v>24.704494585999999</v>
      </c>
      <c r="I242" s="118"/>
      <c r="J242" s="30" t="s">
        <v>257</v>
      </c>
      <c r="K242" s="30">
        <v>9</v>
      </c>
      <c r="L242" s="30">
        <v>17827.796161999999</v>
      </c>
      <c r="M242" s="30">
        <v>11.344908160999999</v>
      </c>
    </row>
    <row r="243" spans="1:13">
      <c r="A243" s="113" t="s">
        <v>257</v>
      </c>
      <c r="B243" s="30">
        <v>10</v>
      </c>
      <c r="C243" s="30">
        <v>160018</v>
      </c>
      <c r="D243" s="30">
        <v>3.2383856816000001</v>
      </c>
      <c r="E243" s="30">
        <v>7.7372545589000001</v>
      </c>
      <c r="F243" s="30">
        <v>23.552975289999999</v>
      </c>
      <c r="G243" s="30">
        <v>40.066117562000002</v>
      </c>
      <c r="H243" s="30">
        <v>25.405266907000001</v>
      </c>
      <c r="I243" s="118"/>
      <c r="J243" s="30" t="s">
        <v>257</v>
      </c>
      <c r="K243" s="30">
        <v>10</v>
      </c>
      <c r="L243" s="30">
        <v>16781.493654000002</v>
      </c>
      <c r="M243" s="30">
        <v>11.362377027999999</v>
      </c>
    </row>
    <row r="244" spans="1:13">
      <c r="A244" s="113" t="s">
        <v>257</v>
      </c>
      <c r="B244" s="30">
        <v>11</v>
      </c>
      <c r="C244" s="30">
        <v>156997</v>
      </c>
      <c r="D244" s="30">
        <v>3.2586609934999999</v>
      </c>
      <c r="E244" s="30">
        <v>7.9568399396</v>
      </c>
      <c r="F244" s="30">
        <v>24.678178564</v>
      </c>
      <c r="G244" s="30">
        <v>40.935814059999998</v>
      </c>
      <c r="H244" s="30">
        <v>23.170506443000001</v>
      </c>
      <c r="I244" s="118"/>
      <c r="J244" s="30" t="s">
        <v>257</v>
      </c>
      <c r="K244" s="30">
        <v>11</v>
      </c>
      <c r="L244" s="30">
        <v>16884.147949999999</v>
      </c>
      <c r="M244" s="30">
        <v>11.311959941</v>
      </c>
    </row>
    <row r="245" spans="1:13">
      <c r="A245" s="113" t="s">
        <v>257</v>
      </c>
      <c r="B245" s="30">
        <v>12</v>
      </c>
      <c r="C245" s="30">
        <v>155483</v>
      </c>
      <c r="D245" s="30">
        <v>3.3379855032000001</v>
      </c>
      <c r="E245" s="30">
        <v>8.1417261051000001</v>
      </c>
      <c r="F245" s="30">
        <v>25.715994675000001</v>
      </c>
      <c r="G245" s="30">
        <v>41.661789392000003</v>
      </c>
      <c r="H245" s="30">
        <v>21.142504325000001</v>
      </c>
      <c r="I245" s="118"/>
      <c r="J245" s="30" t="s">
        <v>257</v>
      </c>
      <c r="K245" s="30">
        <v>12</v>
      </c>
      <c r="L245" s="30">
        <v>16145.709321</v>
      </c>
      <c r="M245" s="30">
        <v>11.273902960999999</v>
      </c>
    </row>
    <row r="246" spans="1:13">
      <c r="A246" s="113" t="s">
        <v>258</v>
      </c>
      <c r="B246" s="30">
        <v>1</v>
      </c>
      <c r="C246" s="30">
        <v>172690</v>
      </c>
      <c r="D246" s="30">
        <v>3.8230354970999998</v>
      </c>
      <c r="E246" s="30">
        <v>9.3659158029</v>
      </c>
      <c r="F246" s="30">
        <v>27.42602351</v>
      </c>
      <c r="G246" s="30">
        <v>40.557067578000002</v>
      </c>
      <c r="H246" s="30">
        <v>18.827957611999999</v>
      </c>
      <c r="I246" s="118"/>
      <c r="J246" s="30">
        <v>2011</v>
      </c>
      <c r="K246" s="30">
        <v>1</v>
      </c>
      <c r="L246" s="121">
        <v>15479.933053000001</v>
      </c>
      <c r="M246" s="30">
        <v>11.187531226999999</v>
      </c>
    </row>
    <row r="247" spans="1:13">
      <c r="A247" s="113" t="s">
        <v>258</v>
      </c>
      <c r="B247" s="30">
        <v>2</v>
      </c>
      <c r="C247" s="30">
        <v>170098</v>
      </c>
      <c r="D247" s="30">
        <v>3.9794706580999999</v>
      </c>
      <c r="E247" s="30">
        <v>9.9860080659000001</v>
      </c>
      <c r="F247" s="30">
        <v>29.503580288999999</v>
      </c>
      <c r="G247" s="30">
        <v>41.166268856999999</v>
      </c>
      <c r="H247" s="30">
        <v>15.364672130000001</v>
      </c>
      <c r="I247" s="118"/>
      <c r="J247" s="30">
        <v>2011</v>
      </c>
      <c r="K247" s="30">
        <v>2</v>
      </c>
      <c r="L247" s="30">
        <v>15726.468349000001</v>
      </c>
      <c r="M247" s="30">
        <v>11.105153570000001</v>
      </c>
    </row>
    <row r="248" spans="1:13">
      <c r="A248" s="113" t="s">
        <v>258</v>
      </c>
      <c r="B248" s="30">
        <v>3</v>
      </c>
      <c r="C248" s="30">
        <v>170380</v>
      </c>
      <c r="D248" s="30">
        <v>3.9265171968999999</v>
      </c>
      <c r="E248" s="30">
        <v>9.6801267753999998</v>
      </c>
      <c r="F248" s="30">
        <v>29.209414249999998</v>
      </c>
      <c r="G248" s="30">
        <v>41.191454395999997</v>
      </c>
      <c r="H248" s="30">
        <v>15.992487381</v>
      </c>
      <c r="I248" s="118"/>
      <c r="J248" s="30">
        <v>2011</v>
      </c>
      <c r="K248" s="30">
        <v>3</v>
      </c>
      <c r="L248" s="30">
        <v>15711.27167</v>
      </c>
      <c r="M248" s="30">
        <v>11.125521474999999</v>
      </c>
    </row>
    <row r="249" spans="1:13">
      <c r="A249" s="113" t="s">
        <v>258</v>
      </c>
      <c r="B249" s="30">
        <v>4</v>
      </c>
      <c r="C249" s="30">
        <v>168967</v>
      </c>
      <c r="D249" s="30">
        <v>3.9137819811000001</v>
      </c>
      <c r="E249" s="30">
        <v>9.6823640119000007</v>
      </c>
      <c r="F249" s="30">
        <v>30.211816508999998</v>
      </c>
      <c r="G249" s="30">
        <v>41.448921978999998</v>
      </c>
      <c r="H249" s="30">
        <v>14.74311552</v>
      </c>
      <c r="I249" s="118"/>
      <c r="J249" s="30">
        <v>2011</v>
      </c>
      <c r="K249" s="30">
        <v>4</v>
      </c>
      <c r="L249" s="30">
        <v>15587.137981</v>
      </c>
      <c r="M249" s="30">
        <v>11.095903736</v>
      </c>
    </row>
    <row r="250" spans="1:13">
      <c r="A250" s="113" t="s">
        <v>258</v>
      </c>
      <c r="B250" s="30">
        <v>5</v>
      </c>
      <c r="C250" s="30">
        <v>168688</v>
      </c>
      <c r="D250" s="30">
        <v>3.9297401119000002</v>
      </c>
      <c r="E250" s="30">
        <v>9.5614388693999999</v>
      </c>
      <c r="F250" s="30">
        <v>30.323437351999999</v>
      </c>
      <c r="G250" s="30">
        <v>41.952598881</v>
      </c>
      <c r="H250" s="30">
        <v>14.232784786</v>
      </c>
      <c r="I250" s="118"/>
      <c r="J250" s="30">
        <v>2011</v>
      </c>
      <c r="K250" s="30">
        <v>5</v>
      </c>
      <c r="L250" s="30">
        <v>14915.663487</v>
      </c>
      <c r="M250" s="30">
        <v>11.089865302</v>
      </c>
    </row>
    <row r="251" spans="1:13">
      <c r="A251" s="113" t="s">
        <v>258</v>
      </c>
      <c r="B251" s="30">
        <v>6</v>
      </c>
      <c r="C251" s="30">
        <v>168488</v>
      </c>
      <c r="D251" s="30">
        <v>3.7468543753999999</v>
      </c>
      <c r="E251" s="30">
        <v>9.0688951142000001</v>
      </c>
      <c r="F251" s="30">
        <v>30.148141114000001</v>
      </c>
      <c r="G251" s="30">
        <v>43.363325578000001</v>
      </c>
      <c r="H251" s="30">
        <v>13.672783817999999</v>
      </c>
      <c r="I251" s="118"/>
      <c r="J251" s="30">
        <v>2011</v>
      </c>
      <c r="K251" s="30">
        <v>6</v>
      </c>
      <c r="L251" s="30">
        <v>15177.921526</v>
      </c>
      <c r="M251" s="30">
        <v>11.101724793000001</v>
      </c>
    </row>
    <row r="252" spans="1:13">
      <c r="A252" s="113" t="s">
        <v>258</v>
      </c>
      <c r="B252" s="30">
        <v>7</v>
      </c>
      <c r="C252" s="30">
        <v>166564</v>
      </c>
      <c r="D252" s="30">
        <v>3.7649191902000001</v>
      </c>
      <c r="E252" s="30">
        <v>9.0775917965000001</v>
      </c>
      <c r="F252" s="30">
        <v>29.868398933999998</v>
      </c>
      <c r="G252" s="30">
        <v>43.093345501000002</v>
      </c>
      <c r="H252" s="30">
        <v>14.195744578999999</v>
      </c>
      <c r="I252" s="118"/>
      <c r="J252" s="30" t="s">
        <v>258</v>
      </c>
      <c r="K252" s="30">
        <v>7</v>
      </c>
      <c r="L252" s="30">
        <v>14470.336828</v>
      </c>
      <c r="M252" s="30">
        <v>11.106781141000001</v>
      </c>
    </row>
    <row r="253" spans="1:13">
      <c r="A253" s="113" t="s">
        <v>258</v>
      </c>
      <c r="B253" s="30">
        <v>8</v>
      </c>
      <c r="C253" s="30">
        <v>162101</v>
      </c>
      <c r="D253" s="30">
        <v>3.8691926637999998</v>
      </c>
      <c r="E253" s="30">
        <v>9.4243712252999998</v>
      </c>
      <c r="F253" s="30">
        <v>31.227444618</v>
      </c>
      <c r="G253" s="30">
        <v>42.504364563000003</v>
      </c>
      <c r="H253" s="30">
        <v>12.974626929999999</v>
      </c>
      <c r="I253" s="118"/>
      <c r="J253" s="30">
        <v>2011</v>
      </c>
      <c r="K253" s="30">
        <v>8</v>
      </c>
      <c r="L253" s="30">
        <v>13523.230723999999</v>
      </c>
      <c r="M253" s="30">
        <v>11.066298664</v>
      </c>
    </row>
    <row r="254" spans="1:13">
      <c r="A254" s="113" t="s">
        <v>258</v>
      </c>
      <c r="B254" s="30">
        <v>9</v>
      </c>
      <c r="C254" s="30">
        <v>157484</v>
      </c>
      <c r="D254" s="30">
        <v>4.2251911304999998</v>
      </c>
      <c r="E254" s="30">
        <v>11.648167432999999</v>
      </c>
      <c r="F254" s="30">
        <v>38.515023747999997</v>
      </c>
      <c r="G254" s="30">
        <v>34.686698331000002</v>
      </c>
      <c r="H254" s="30">
        <v>10.924919357</v>
      </c>
      <c r="I254" s="118"/>
      <c r="J254" s="30">
        <v>2011</v>
      </c>
      <c r="K254" s="30">
        <v>9</v>
      </c>
      <c r="L254" s="30">
        <v>12818.892594999999</v>
      </c>
      <c r="M254" s="30">
        <v>10.921367485999999</v>
      </c>
    </row>
    <row r="255" spans="1:13">
      <c r="A255" s="113" t="s">
        <v>258</v>
      </c>
      <c r="B255" s="30">
        <v>10</v>
      </c>
      <c r="C255" s="30">
        <v>157494</v>
      </c>
      <c r="D255" s="30">
        <v>6.0383252694999996</v>
      </c>
      <c r="E255" s="30">
        <v>16.119979174000001</v>
      </c>
      <c r="F255" s="30">
        <v>38.344952824000003</v>
      </c>
      <c r="G255" s="30">
        <v>30.131306589000001</v>
      </c>
      <c r="H255" s="30">
        <v>9.3654361436000002</v>
      </c>
      <c r="I255" s="118"/>
      <c r="J255" s="30">
        <v>2011</v>
      </c>
      <c r="K255" s="30">
        <v>10</v>
      </c>
      <c r="L255" s="30">
        <v>12497.367555000001</v>
      </c>
      <c r="M255" s="30">
        <v>10.754280095</v>
      </c>
    </row>
    <row r="256" spans="1:13">
      <c r="A256" s="113" t="s">
        <v>258</v>
      </c>
      <c r="B256" s="30">
        <v>11</v>
      </c>
      <c r="C256" s="30">
        <v>156992</v>
      </c>
      <c r="D256" s="30">
        <v>6.1296116999999999</v>
      </c>
      <c r="E256" s="30">
        <v>17.335915205999999</v>
      </c>
      <c r="F256" s="30">
        <v>39.893752548000002</v>
      </c>
      <c r="G256" s="30">
        <v>28.3657766</v>
      </c>
      <c r="H256" s="30">
        <v>8.2749439462000005</v>
      </c>
      <c r="I256" s="118"/>
      <c r="J256" s="30">
        <v>2011</v>
      </c>
      <c r="K256" s="30">
        <v>11</v>
      </c>
      <c r="L256" s="30">
        <v>12902.223006</v>
      </c>
      <c r="M256" s="30">
        <v>10.697344481</v>
      </c>
    </row>
    <row r="257" spans="1:13">
      <c r="A257" s="113" t="s">
        <v>258</v>
      </c>
      <c r="B257" s="30">
        <v>12</v>
      </c>
      <c r="C257" s="30">
        <v>155725</v>
      </c>
      <c r="D257" s="30">
        <v>6.3149783272000004</v>
      </c>
      <c r="E257" s="30">
        <v>17.361374217000002</v>
      </c>
      <c r="F257" s="30">
        <v>38.871729008999999</v>
      </c>
      <c r="G257" s="30">
        <v>28.924707015999999</v>
      </c>
      <c r="H257" s="30">
        <v>8.5272114303999995</v>
      </c>
      <c r="I257" s="118"/>
      <c r="J257" s="30">
        <v>2011</v>
      </c>
      <c r="K257" s="30">
        <v>12</v>
      </c>
      <c r="L257" s="30">
        <v>12459.789462999999</v>
      </c>
      <c r="M257" s="30">
        <v>10.701657595</v>
      </c>
    </row>
    <row r="258" spans="1:13">
      <c r="B258" s="30"/>
      <c r="C258" s="30"/>
      <c r="D258" s="30"/>
      <c r="E258" s="30"/>
      <c r="F258" s="30"/>
      <c r="G258" s="30"/>
      <c r="H258" s="30"/>
      <c r="I258" s="118"/>
      <c r="J258" s="30"/>
      <c r="K258" s="30"/>
      <c r="L258" s="30"/>
      <c r="M258" s="30"/>
    </row>
    <row r="259" spans="1:13">
      <c r="L259" s="122"/>
    </row>
  </sheetData>
  <pageMargins left="0.75" right="0.75" top="1" bottom="1" header="0.5" footer="0.5"/>
  <pageSetup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workbookViewId="0"/>
  </sheetViews>
  <sheetFormatPr defaultRowHeight="15"/>
  <cols>
    <col min="1" max="1" width="12.5703125" style="31" customWidth="1"/>
    <col min="2" max="5" width="8" style="11" customWidth="1"/>
    <col min="6" max="16384" width="9.140625" style="11"/>
  </cols>
  <sheetData>
    <row r="1" spans="1:13">
      <c r="A1" s="31" t="s">
        <v>259</v>
      </c>
    </row>
    <row r="2" spans="1:13">
      <c r="A2" s="31" t="s">
        <v>260</v>
      </c>
    </row>
    <row r="4" spans="1:13">
      <c r="A4" s="47" t="s">
        <v>261</v>
      </c>
      <c r="B4" s="26"/>
      <c r="C4" s="26"/>
    </row>
    <row r="5" spans="1:13">
      <c r="A5" s="75" t="s">
        <v>262</v>
      </c>
    </row>
    <row r="6" spans="1:13">
      <c r="B6" s="93">
        <v>1999</v>
      </c>
      <c r="C6" s="93">
        <v>2003</v>
      </c>
      <c r="D6" s="27">
        <v>2007</v>
      </c>
      <c r="E6" s="27">
        <v>2011</v>
      </c>
    </row>
    <row r="7" spans="1:13">
      <c r="A7" s="75">
        <v>1</v>
      </c>
      <c r="B7" s="123">
        <v>10.09</v>
      </c>
      <c r="C7" s="123">
        <v>10.45</v>
      </c>
      <c r="D7" s="124">
        <v>10.68</v>
      </c>
      <c r="E7" s="124">
        <v>10.050000000000001</v>
      </c>
      <c r="F7" s="12"/>
    </row>
    <row r="8" spans="1:13">
      <c r="A8" s="75">
        <v>2</v>
      </c>
      <c r="B8" s="33">
        <v>10.73</v>
      </c>
      <c r="C8" s="33">
        <v>11.28</v>
      </c>
      <c r="D8" s="125">
        <v>11.71</v>
      </c>
      <c r="E8" s="124">
        <v>10.81</v>
      </c>
      <c r="F8" s="12"/>
    </row>
    <row r="9" spans="1:13">
      <c r="A9" s="75">
        <v>3</v>
      </c>
      <c r="B9" s="33">
        <v>11.29</v>
      </c>
      <c r="C9" s="33">
        <v>11.96</v>
      </c>
      <c r="D9" s="125">
        <v>12.29</v>
      </c>
      <c r="E9" s="124">
        <v>11.09</v>
      </c>
      <c r="F9" s="12"/>
    </row>
    <row r="10" spans="1:13">
      <c r="A10" s="75">
        <v>4</v>
      </c>
      <c r="B10" s="33">
        <v>11.58</v>
      </c>
      <c r="C10" s="33">
        <v>12.2</v>
      </c>
      <c r="D10" s="125">
        <v>12.34</v>
      </c>
      <c r="E10" s="124">
        <v>11.05</v>
      </c>
      <c r="F10" s="12"/>
    </row>
    <row r="11" spans="1:13">
      <c r="A11" s="75">
        <v>5</v>
      </c>
      <c r="B11" s="33">
        <v>11.64</v>
      </c>
      <c r="C11" s="33">
        <v>12.18</v>
      </c>
      <c r="D11" s="125">
        <v>12.2</v>
      </c>
      <c r="E11" s="124">
        <v>10.93</v>
      </c>
      <c r="F11" s="12"/>
    </row>
    <row r="12" spans="1:13">
      <c r="A12" s="75">
        <v>6</v>
      </c>
      <c r="B12" s="33">
        <v>11.59</v>
      </c>
      <c r="C12" s="33">
        <v>12.1</v>
      </c>
      <c r="D12" s="125">
        <v>12.04</v>
      </c>
      <c r="E12" s="124">
        <v>10.86</v>
      </c>
      <c r="F12" s="12"/>
    </row>
    <row r="13" spans="1:13">
      <c r="A13" s="126"/>
    </row>
    <row r="15" spans="1:13">
      <c r="B15" s="127"/>
      <c r="C15" s="127"/>
      <c r="D15" s="127"/>
      <c r="E15" s="127"/>
      <c r="F15" s="127"/>
      <c r="G15" s="127"/>
      <c r="L15" s="127"/>
      <c r="M15" s="127"/>
    </row>
    <row r="16" spans="1:13">
      <c r="A16" s="75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</row>
    <row r="17" spans="1:12">
      <c r="A17" s="47"/>
      <c r="B17" s="123"/>
      <c r="C17" s="123"/>
      <c r="D17" s="123"/>
      <c r="E17" s="123"/>
      <c r="F17" s="123"/>
      <c r="G17" s="124"/>
      <c r="H17" s="124"/>
      <c r="I17" s="124"/>
      <c r="J17" s="124"/>
      <c r="K17" s="124"/>
      <c r="L17" s="123"/>
    </row>
    <row r="18" spans="1:12">
      <c r="A18" s="47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>
      <c r="A19" s="47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33"/>
    </row>
    <row r="20" spans="1:12">
      <c r="A20" s="47"/>
      <c r="B20" s="123"/>
      <c r="C20" s="123"/>
      <c r="D20" s="123"/>
      <c r="E20" s="123"/>
      <c r="F20" s="123"/>
      <c r="G20" s="123"/>
      <c r="H20" s="123"/>
      <c r="I20" s="123"/>
      <c r="J20" s="33"/>
      <c r="K20" s="33"/>
      <c r="L20" s="33"/>
    </row>
    <row r="21" spans="1:12">
      <c r="A21" s="47"/>
      <c r="B21" s="123"/>
      <c r="C21" s="123"/>
      <c r="D21" s="123"/>
      <c r="E21" s="123"/>
      <c r="F21" s="123"/>
      <c r="G21" s="123"/>
      <c r="H21" s="123"/>
      <c r="I21" s="123"/>
      <c r="J21" s="33"/>
      <c r="K21" s="33"/>
      <c r="L21" s="33"/>
    </row>
    <row r="22" spans="1:12">
      <c r="A22" s="47"/>
      <c r="B22" s="123"/>
      <c r="C22" s="123"/>
      <c r="D22" s="123"/>
      <c r="E22" s="123"/>
      <c r="F22" s="123"/>
      <c r="G22" s="123"/>
      <c r="H22" s="123"/>
      <c r="I22" s="123"/>
      <c r="J22" s="33"/>
      <c r="K22" s="33"/>
      <c r="L22" s="33"/>
    </row>
    <row r="23" spans="1:12">
      <c r="G23" s="123"/>
      <c r="H23" s="123"/>
      <c r="I23" s="123"/>
      <c r="J23" s="33"/>
      <c r="K23" s="33"/>
      <c r="L23" s="26"/>
    </row>
    <row r="24" spans="1:12">
      <c r="H24" s="26"/>
      <c r="I24" s="26"/>
      <c r="J24" s="26"/>
      <c r="K24" s="26"/>
    </row>
  </sheetData>
  <pageMargins left="0.75" right="0.75" top="1" bottom="1" header="0.5" footer="0.5"/>
  <pageSetup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"/>
  <sheetViews>
    <sheetView showGridLines="0" workbookViewId="0"/>
  </sheetViews>
  <sheetFormatPr defaultRowHeight="15"/>
  <cols>
    <col min="1" max="1" width="12.5703125" style="31" customWidth="1"/>
    <col min="2" max="5" width="8" style="11" customWidth="1"/>
    <col min="6" max="16384" width="9.140625" style="11"/>
  </cols>
  <sheetData>
    <row r="1" spans="1:13">
      <c r="A1" s="31" t="s">
        <v>263</v>
      </c>
    </row>
    <row r="2" spans="1:13">
      <c r="A2" s="31" t="s">
        <v>264</v>
      </c>
    </row>
    <row r="4" spans="1:13">
      <c r="A4" s="47" t="s">
        <v>261</v>
      </c>
      <c r="B4" s="26"/>
      <c r="C4" s="26"/>
    </row>
    <row r="5" spans="1:13">
      <c r="A5" s="75" t="s">
        <v>262</v>
      </c>
    </row>
    <row r="6" spans="1:13">
      <c r="B6" s="93">
        <v>1999</v>
      </c>
      <c r="C6" s="93">
        <v>2003</v>
      </c>
      <c r="D6" s="93">
        <v>2007</v>
      </c>
      <c r="E6" s="27">
        <v>2011</v>
      </c>
    </row>
    <row r="7" spans="1:13">
      <c r="A7" s="75">
        <v>1</v>
      </c>
      <c r="B7" s="128">
        <v>10968</v>
      </c>
      <c r="C7" s="128">
        <v>15052</v>
      </c>
      <c r="D7" s="128">
        <v>18683</v>
      </c>
      <c r="E7" s="129">
        <v>13710</v>
      </c>
      <c r="F7" s="12"/>
      <c r="G7" s="34"/>
      <c r="H7" s="34"/>
      <c r="I7" s="34"/>
      <c r="J7" s="34"/>
    </row>
    <row r="8" spans="1:13">
      <c r="A8" s="75">
        <v>2</v>
      </c>
      <c r="B8" s="42">
        <v>18175</v>
      </c>
      <c r="C8" s="42">
        <v>24474</v>
      </c>
      <c r="D8" s="42">
        <v>30175</v>
      </c>
      <c r="E8" s="129">
        <v>21778</v>
      </c>
      <c r="F8" s="12"/>
      <c r="G8" s="34"/>
      <c r="H8" s="34"/>
      <c r="I8" s="34"/>
      <c r="J8" s="34"/>
    </row>
    <row r="9" spans="1:13">
      <c r="A9" s="75">
        <v>3</v>
      </c>
      <c r="B9" s="42">
        <v>18335</v>
      </c>
      <c r="C9" s="42">
        <v>23415</v>
      </c>
      <c r="D9" s="42">
        <v>27108</v>
      </c>
      <c r="E9" s="129">
        <v>18974</v>
      </c>
      <c r="F9" s="12"/>
      <c r="G9" s="34"/>
      <c r="H9" s="34"/>
      <c r="I9" s="34"/>
      <c r="J9" s="34"/>
    </row>
    <row r="10" spans="1:13">
      <c r="A10" s="75">
        <v>4</v>
      </c>
      <c r="B10" s="42">
        <v>17616</v>
      </c>
      <c r="C10" s="42">
        <v>21639</v>
      </c>
      <c r="D10" s="42">
        <v>23508</v>
      </c>
      <c r="E10" s="129">
        <v>16883</v>
      </c>
      <c r="F10" s="12"/>
      <c r="G10" s="34"/>
      <c r="H10" s="34"/>
      <c r="I10" s="34"/>
      <c r="J10" s="34"/>
    </row>
    <row r="11" spans="1:13">
      <c r="A11" s="75">
        <v>5</v>
      </c>
      <c r="B11" s="42">
        <v>17051</v>
      </c>
      <c r="C11" s="42">
        <v>20288</v>
      </c>
      <c r="D11" s="42">
        <v>21810</v>
      </c>
      <c r="E11" s="129">
        <v>16105</v>
      </c>
      <c r="F11" s="12"/>
      <c r="G11" s="34"/>
      <c r="H11" s="34"/>
      <c r="I11" s="34"/>
      <c r="J11" s="34"/>
    </row>
    <row r="12" spans="1:13">
      <c r="A12" s="75">
        <v>6</v>
      </c>
      <c r="B12" s="42">
        <v>16569</v>
      </c>
      <c r="C12" s="42">
        <v>19360</v>
      </c>
      <c r="D12" s="42">
        <v>20506</v>
      </c>
      <c r="E12" s="129">
        <v>15213</v>
      </c>
      <c r="F12" s="12"/>
      <c r="G12" s="34"/>
      <c r="H12" s="34"/>
      <c r="I12" s="34"/>
      <c r="J12" s="34"/>
    </row>
    <row r="13" spans="1:13">
      <c r="A13" s="126"/>
    </row>
    <row r="15" spans="1:13">
      <c r="B15" s="127"/>
      <c r="C15" s="127"/>
      <c r="D15" s="127"/>
      <c r="E15" s="127"/>
      <c r="F15" s="127"/>
      <c r="G15" s="127"/>
      <c r="L15" s="127"/>
      <c r="M15" s="127"/>
    </row>
    <row r="16" spans="1:13">
      <c r="A16" s="75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</row>
    <row r="17" spans="1:12">
      <c r="A17" s="47"/>
      <c r="B17" s="123"/>
      <c r="C17" s="123"/>
      <c r="D17" s="123"/>
      <c r="E17" s="123"/>
      <c r="F17" s="123"/>
      <c r="G17" s="124"/>
      <c r="H17" s="124"/>
      <c r="I17" s="124"/>
      <c r="J17" s="124"/>
      <c r="K17" s="124"/>
      <c r="L17" s="123"/>
    </row>
    <row r="18" spans="1:12">
      <c r="A18" s="47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>
      <c r="A19" s="47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33"/>
    </row>
    <row r="20" spans="1:12">
      <c r="A20" s="47"/>
      <c r="B20" s="123"/>
      <c r="C20" s="123"/>
      <c r="D20" s="123"/>
      <c r="E20" s="123"/>
      <c r="F20" s="123"/>
      <c r="G20" s="123"/>
      <c r="H20" s="123"/>
      <c r="I20" s="123"/>
      <c r="J20" s="33"/>
      <c r="K20" s="33"/>
      <c r="L20" s="33"/>
    </row>
    <row r="21" spans="1:12">
      <c r="A21" s="47"/>
      <c r="B21" s="123"/>
      <c r="C21" s="123"/>
      <c r="D21" s="123"/>
      <c r="E21" s="123"/>
      <c r="F21" s="123"/>
      <c r="G21" s="123"/>
      <c r="H21" s="123"/>
      <c r="I21" s="123"/>
      <c r="J21" s="33"/>
      <c r="K21" s="33"/>
      <c r="L21" s="33"/>
    </row>
    <row r="22" spans="1:12">
      <c r="A22" s="47"/>
      <c r="B22" s="123"/>
      <c r="C22" s="123"/>
      <c r="D22" s="123"/>
      <c r="E22" s="123"/>
      <c r="F22" s="123"/>
      <c r="G22" s="123"/>
      <c r="H22" s="123"/>
      <c r="I22" s="123"/>
      <c r="J22" s="33"/>
      <c r="K22" s="33"/>
      <c r="L22" s="33"/>
    </row>
    <row r="23" spans="1:12">
      <c r="G23" s="123"/>
      <c r="H23" s="123"/>
      <c r="I23" s="123"/>
      <c r="J23" s="33"/>
      <c r="K23" s="33"/>
      <c r="L23" s="26"/>
    </row>
    <row r="24" spans="1:12">
      <c r="H24" s="26"/>
      <c r="I24" s="26"/>
      <c r="J24" s="26"/>
      <c r="K24" s="26"/>
    </row>
    <row r="125" spans="1:11">
      <c r="A125" s="31">
        <v>2000</v>
      </c>
      <c r="B125" s="11">
        <v>12</v>
      </c>
      <c r="K125" s="11">
        <v>12</v>
      </c>
    </row>
    <row r="126" spans="1:11">
      <c r="A126" s="31">
        <v>2001</v>
      </c>
      <c r="B126" s="11">
        <v>1</v>
      </c>
      <c r="K126" s="11">
        <v>1</v>
      </c>
    </row>
    <row r="127" spans="1:11">
      <c r="A127" s="31">
        <v>2001</v>
      </c>
      <c r="B127" s="11">
        <v>2</v>
      </c>
      <c r="K127" s="11">
        <v>2</v>
      </c>
    </row>
    <row r="128" spans="1:11">
      <c r="A128" s="31">
        <v>2001</v>
      </c>
      <c r="B128" s="11">
        <v>3</v>
      </c>
      <c r="K128" s="11">
        <v>3</v>
      </c>
    </row>
    <row r="129" spans="1:11">
      <c r="A129" s="31">
        <v>2001</v>
      </c>
      <c r="B129" s="11">
        <v>4</v>
      </c>
      <c r="K129" s="11">
        <v>4</v>
      </c>
    </row>
    <row r="130" spans="1:11">
      <c r="A130" s="31">
        <v>2001</v>
      </c>
      <c r="B130" s="11">
        <v>5</v>
      </c>
      <c r="K130" s="11">
        <v>5</v>
      </c>
    </row>
    <row r="131" spans="1:11">
      <c r="A131" s="31">
        <v>2001</v>
      </c>
      <c r="B131" s="11">
        <v>6</v>
      </c>
      <c r="K131" s="11">
        <v>6</v>
      </c>
    </row>
    <row r="132" spans="1:11">
      <c r="A132" s="31">
        <v>2001</v>
      </c>
      <c r="B132" s="11">
        <v>7</v>
      </c>
      <c r="K132" s="11">
        <v>7</v>
      </c>
    </row>
    <row r="133" spans="1:11">
      <c r="A133" s="31">
        <v>2001</v>
      </c>
      <c r="B133" s="11">
        <v>8</v>
      </c>
      <c r="K133" s="11">
        <v>8</v>
      </c>
    </row>
    <row r="134" spans="1:11">
      <c r="A134" s="31">
        <v>2001</v>
      </c>
      <c r="B134" s="11">
        <v>9</v>
      </c>
      <c r="K134" s="11">
        <v>9</v>
      </c>
    </row>
    <row r="135" spans="1:11">
      <c r="A135" s="31">
        <v>2001</v>
      </c>
      <c r="B135" s="11">
        <v>10</v>
      </c>
      <c r="K135" s="11">
        <v>10</v>
      </c>
    </row>
    <row r="136" spans="1:11">
      <c r="A136" s="31">
        <v>2001</v>
      </c>
      <c r="B136" s="11">
        <v>11</v>
      </c>
      <c r="K136" s="11">
        <v>11</v>
      </c>
    </row>
    <row r="137" spans="1:11">
      <c r="A137" s="31">
        <v>2001</v>
      </c>
      <c r="B137" s="11">
        <v>12</v>
      </c>
      <c r="K137" s="11">
        <v>12</v>
      </c>
    </row>
    <row r="138" spans="1:11">
      <c r="A138" s="31" t="s">
        <v>265</v>
      </c>
      <c r="B138" s="11">
        <v>1</v>
      </c>
      <c r="K138" s="11">
        <v>1</v>
      </c>
    </row>
    <row r="139" spans="1:11">
      <c r="A139" s="31" t="s">
        <v>265</v>
      </c>
      <c r="B139" s="11">
        <v>2</v>
      </c>
      <c r="K139" s="11">
        <v>2</v>
      </c>
    </row>
    <row r="140" spans="1:11">
      <c r="A140" s="31" t="s">
        <v>265</v>
      </c>
      <c r="B140" s="11">
        <v>3</v>
      </c>
      <c r="K140" s="11">
        <v>3</v>
      </c>
    </row>
    <row r="141" spans="1:11">
      <c r="A141" s="31" t="s">
        <v>265</v>
      </c>
      <c r="B141" s="11">
        <v>4</v>
      </c>
      <c r="K141" s="11">
        <v>4</v>
      </c>
    </row>
    <row r="142" spans="1:11">
      <c r="A142" s="31" t="s">
        <v>265</v>
      </c>
      <c r="B142" s="11">
        <v>5</v>
      </c>
      <c r="K142" s="11">
        <v>5</v>
      </c>
    </row>
    <row r="143" spans="1:11">
      <c r="A143" s="31" t="s">
        <v>265</v>
      </c>
      <c r="B143" s="11">
        <v>6</v>
      </c>
      <c r="K143" s="11">
        <v>6</v>
      </c>
    </row>
  </sheetData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4"/>
  <sheetViews>
    <sheetView showGridLines="0" zoomScaleNormal="100" workbookViewId="0"/>
  </sheetViews>
  <sheetFormatPr defaultColWidth="8" defaultRowHeight="15"/>
  <cols>
    <col min="1" max="1" width="20.42578125" style="1" customWidth="1"/>
    <col min="2" max="2" width="12.140625" style="1" customWidth="1"/>
    <col min="3" max="3" width="5.28515625" style="54" customWidth="1"/>
    <col min="4" max="4" width="7" style="13" bestFit="1" customWidth="1"/>
    <col min="5" max="5" width="7.140625" style="54" customWidth="1"/>
    <col min="6" max="6" width="5.28515625" style="54" customWidth="1"/>
    <col min="7" max="7" width="7" style="54" bestFit="1" customWidth="1"/>
    <col min="8" max="8" width="9.7109375" style="54" bestFit="1" customWidth="1"/>
    <col min="9" max="9" width="8.28515625" style="54" customWidth="1"/>
    <col min="10" max="10" width="9.7109375" style="54" customWidth="1"/>
    <col min="11" max="11" width="5" style="54" bestFit="1" customWidth="1"/>
    <col min="12" max="12" width="7.85546875" style="54" customWidth="1"/>
    <col min="13" max="14" width="6.42578125" style="54" bestFit="1" customWidth="1"/>
    <col min="15" max="15" width="6.7109375" style="54" customWidth="1"/>
    <col min="16" max="16" width="20.7109375" style="3" bestFit="1" customWidth="1"/>
    <col min="17" max="17" width="18" style="1" customWidth="1"/>
    <col min="18" max="18" width="16.42578125" style="1" bestFit="1" customWidth="1"/>
    <col min="19" max="19" width="16.85546875" style="1" bestFit="1" customWidth="1"/>
    <col min="20" max="20" width="6" style="2" bestFit="1" customWidth="1"/>
    <col min="21" max="21" width="6" style="1" bestFit="1" customWidth="1"/>
    <col min="22" max="22" width="6.5703125" style="1" customWidth="1"/>
    <col min="23" max="23" width="6" style="3" bestFit="1" customWidth="1"/>
    <col min="24" max="24" width="35" style="3" bestFit="1" customWidth="1"/>
    <col min="25" max="25" width="2.140625" style="1" hidden="1" customWidth="1"/>
    <col min="26" max="26" width="14" style="1" customWidth="1"/>
    <col min="27" max="27" width="7.7109375" style="54" customWidth="1"/>
    <col min="28" max="16384" width="8" style="3"/>
  </cols>
  <sheetData>
    <row r="1" spans="1:29">
      <c r="A1" s="1" t="s">
        <v>0</v>
      </c>
    </row>
    <row r="2" spans="1:29">
      <c r="A2" s="1" t="s">
        <v>142</v>
      </c>
    </row>
    <row r="3" spans="1:29">
      <c r="O3" s="55"/>
    </row>
    <row r="4" spans="1:29">
      <c r="A4" s="4"/>
      <c r="B4" s="4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29">
      <c r="A5" s="7"/>
      <c r="B5" s="8" t="s">
        <v>1</v>
      </c>
      <c r="C5" s="9"/>
      <c r="D5" s="10"/>
      <c r="E5" s="10" t="s">
        <v>2</v>
      </c>
      <c r="F5" s="10"/>
      <c r="G5" s="10"/>
      <c r="H5" s="10"/>
      <c r="I5" s="10"/>
      <c r="J5" s="10"/>
      <c r="K5" s="10"/>
      <c r="L5" s="10" t="s">
        <v>3</v>
      </c>
      <c r="M5" s="10"/>
      <c r="N5" s="10"/>
      <c r="O5" s="3"/>
      <c r="P5" s="48"/>
      <c r="Q5" s="48"/>
      <c r="R5" s="48" t="s">
        <v>4</v>
      </c>
      <c r="S5" s="48"/>
      <c r="T5" s="49"/>
      <c r="V5" s="3"/>
      <c r="X5" s="1" t="s">
        <v>136</v>
      </c>
      <c r="Z5" s="54"/>
      <c r="AA5" s="3"/>
    </row>
    <row r="6" spans="1:29">
      <c r="A6" s="7"/>
      <c r="B6" s="3"/>
      <c r="C6" s="13"/>
      <c r="D6" s="14" t="s">
        <v>5</v>
      </c>
      <c r="E6" s="3"/>
      <c r="F6" s="3"/>
      <c r="G6" s="14" t="s">
        <v>5</v>
      </c>
      <c r="H6" s="10"/>
      <c r="I6" s="10"/>
      <c r="J6" s="10"/>
      <c r="K6" s="10"/>
      <c r="L6" s="14" t="s">
        <v>6</v>
      </c>
      <c r="M6" s="14" t="s">
        <v>7</v>
      </c>
      <c r="N6" s="14" t="s">
        <v>8</v>
      </c>
      <c r="O6" s="3"/>
      <c r="P6" s="48"/>
      <c r="Q6" s="48"/>
      <c r="R6" s="48"/>
      <c r="S6" s="48"/>
      <c r="T6" s="49"/>
      <c r="U6" s="15"/>
      <c r="V6" s="15"/>
      <c r="X6" s="1" t="s">
        <v>143</v>
      </c>
      <c r="Z6" s="54"/>
      <c r="AA6" s="3"/>
    </row>
    <row r="7" spans="1:29">
      <c r="A7" s="8"/>
      <c r="B7" s="8" t="s">
        <v>9</v>
      </c>
      <c r="C7" s="9" t="s">
        <v>10</v>
      </c>
      <c r="D7" s="8" t="s">
        <v>11</v>
      </c>
      <c r="E7" s="16" t="s">
        <v>9</v>
      </c>
      <c r="F7" s="8" t="s">
        <v>10</v>
      </c>
      <c r="G7" s="8" t="s">
        <v>11</v>
      </c>
      <c r="H7" s="8" t="s">
        <v>12</v>
      </c>
      <c r="I7" s="8" t="s">
        <v>10</v>
      </c>
      <c r="J7" s="8" t="s">
        <v>13</v>
      </c>
      <c r="K7" s="8" t="s">
        <v>10</v>
      </c>
      <c r="L7" s="8" t="s">
        <v>14</v>
      </c>
      <c r="M7" s="8" t="s">
        <v>14</v>
      </c>
      <c r="N7" s="8" t="s">
        <v>15</v>
      </c>
      <c r="O7" s="3"/>
      <c r="P7" s="48"/>
      <c r="Q7" s="48"/>
      <c r="R7" s="48" t="s">
        <v>140</v>
      </c>
      <c r="S7" s="48" t="s">
        <v>141</v>
      </c>
      <c r="T7" s="49" t="s">
        <v>16</v>
      </c>
      <c r="U7" s="17"/>
      <c r="V7" s="18"/>
      <c r="X7" s="1" t="s">
        <v>17</v>
      </c>
      <c r="Z7" s="54"/>
      <c r="AA7" s="3"/>
    </row>
    <row r="8" spans="1:29">
      <c r="A8" s="1" t="s">
        <v>18</v>
      </c>
      <c r="B8" s="54">
        <v>1410</v>
      </c>
      <c r="C8" s="13">
        <f>B8/$B$33*100</f>
        <v>1.2192696488330466</v>
      </c>
      <c r="D8" s="13">
        <v>15.643000000000001</v>
      </c>
      <c r="E8" s="54">
        <v>7983</v>
      </c>
      <c r="F8" s="13">
        <f>E8/$E$33*100</f>
        <v>1.2961540772107114</v>
      </c>
      <c r="G8" s="54">
        <v>89.2</v>
      </c>
      <c r="H8" s="54">
        <v>2514</v>
      </c>
      <c r="I8" s="56">
        <f>H8/$H$33*100</f>
        <v>0.58428021279513243</v>
      </c>
      <c r="J8" s="54">
        <v>5469</v>
      </c>
      <c r="K8" s="56">
        <f>J8/$J$33*100</f>
        <v>2.9462467542262396</v>
      </c>
      <c r="L8" s="54">
        <v>547</v>
      </c>
      <c r="M8" s="54">
        <v>379</v>
      </c>
      <c r="N8" s="57">
        <v>144</v>
      </c>
      <c r="O8" s="3"/>
      <c r="P8" s="48" t="s">
        <v>19</v>
      </c>
      <c r="Q8" s="48" t="s">
        <v>20</v>
      </c>
      <c r="R8" s="48">
        <v>834</v>
      </c>
      <c r="S8" s="48">
        <v>836</v>
      </c>
      <c r="T8" s="49">
        <v>0.75701574260000004</v>
      </c>
      <c r="V8" s="3"/>
      <c r="X8" s="1" t="s">
        <v>21</v>
      </c>
      <c r="Y8" s="20">
        <v>21.057667574</v>
      </c>
      <c r="Z8" s="49">
        <v>29.838699999999999</v>
      </c>
      <c r="AA8" s="3"/>
      <c r="AB8" s="49"/>
    </row>
    <row r="9" spans="1:29">
      <c r="A9" s="1" t="s">
        <v>22</v>
      </c>
      <c r="B9" s="54">
        <v>13682</v>
      </c>
      <c r="C9" s="13">
        <f t="shared" ref="C9:C32" si="0">B9/$B$33*100</f>
        <v>11.831239244917548</v>
      </c>
      <c r="D9" s="13">
        <v>126.506</v>
      </c>
      <c r="E9" s="54">
        <v>102509</v>
      </c>
      <c r="F9" s="13">
        <f t="shared" ref="F9:F32" si="1">E9/$E$33*100</f>
        <v>16.643800363371266</v>
      </c>
      <c r="G9" s="54">
        <v>955.06600000000003</v>
      </c>
      <c r="H9" s="54">
        <v>58626</v>
      </c>
      <c r="I9" s="56">
        <f t="shared" ref="I9:I32" si="2">H9/$H$33*100</f>
        <v>13.625303005301284</v>
      </c>
      <c r="J9" s="54">
        <v>43883</v>
      </c>
      <c r="K9" s="56">
        <f t="shared" ref="K9:K32" si="3">J9/$J$33*100</f>
        <v>23.640546044196395</v>
      </c>
      <c r="L9" s="54">
        <v>2916</v>
      </c>
      <c r="M9" s="54">
        <v>1990</v>
      </c>
      <c r="N9" s="57">
        <v>4228</v>
      </c>
      <c r="O9" s="3"/>
      <c r="P9" s="48"/>
      <c r="Q9" s="48" t="s">
        <v>23</v>
      </c>
      <c r="R9" s="58">
        <v>4083</v>
      </c>
      <c r="S9" s="58">
        <v>9168</v>
      </c>
      <c r="T9" s="49">
        <v>1.5441478439</v>
      </c>
      <c r="U9" s="20"/>
      <c r="V9" s="20"/>
      <c r="X9" s="1" t="s">
        <v>24</v>
      </c>
      <c r="Y9" s="20">
        <v>0.42115335149999999</v>
      </c>
      <c r="Z9" s="49">
        <v>0.5968</v>
      </c>
      <c r="AA9" s="3"/>
      <c r="AB9" s="49"/>
    </row>
    <row r="10" spans="1:29">
      <c r="A10" s="1" t="s">
        <v>25</v>
      </c>
      <c r="B10" s="54">
        <v>45019</v>
      </c>
      <c r="C10" s="13">
        <f t="shared" si="0"/>
        <v>38.929291007670159</v>
      </c>
      <c r="D10" s="13">
        <v>571.11800000000005</v>
      </c>
      <c r="E10" s="54">
        <v>277050</v>
      </c>
      <c r="F10" s="13">
        <f t="shared" si="1"/>
        <v>44.983024814133486</v>
      </c>
      <c r="G10" s="54">
        <v>3482.8440000000001</v>
      </c>
      <c r="H10" s="54">
        <v>181087</v>
      </c>
      <c r="I10" s="56">
        <f t="shared" si="2"/>
        <v>42.086535757530683</v>
      </c>
      <c r="J10" s="54">
        <v>95963</v>
      </c>
      <c r="K10" s="56">
        <f t="shared" si="3"/>
        <v>51.696960555094648</v>
      </c>
      <c r="L10" s="54">
        <v>6176</v>
      </c>
      <c r="M10" s="54">
        <v>2649</v>
      </c>
      <c r="N10" s="57">
        <v>27801</v>
      </c>
      <c r="O10" s="3"/>
      <c r="P10" s="48"/>
      <c r="Q10" s="48" t="s">
        <v>26</v>
      </c>
      <c r="R10" s="58">
        <v>9125</v>
      </c>
      <c r="S10" s="58">
        <v>24454</v>
      </c>
      <c r="T10" s="49">
        <v>1.826146475</v>
      </c>
      <c r="U10" s="20"/>
      <c r="V10" s="20"/>
      <c r="X10" s="1" t="s">
        <v>27</v>
      </c>
      <c r="Y10" s="20">
        <v>2.1405209090000001</v>
      </c>
      <c r="Z10" s="49">
        <v>3.6240999999999999</v>
      </c>
      <c r="AA10" s="3"/>
      <c r="AB10" s="49"/>
    </row>
    <row r="11" spans="1:29">
      <c r="A11" s="1" t="s">
        <v>28</v>
      </c>
      <c r="B11" s="54">
        <v>27119</v>
      </c>
      <c r="C11" s="13">
        <f t="shared" si="0"/>
        <v>23.450619579222263</v>
      </c>
      <c r="D11" s="13">
        <v>1306.7539999999999</v>
      </c>
      <c r="E11" s="54">
        <v>130371</v>
      </c>
      <c r="F11" s="13">
        <f t="shared" si="1"/>
        <v>21.167594037334041</v>
      </c>
      <c r="G11" s="54">
        <v>6307.2730000000001</v>
      </c>
      <c r="H11" s="54">
        <v>98442</v>
      </c>
      <c r="I11" s="56">
        <f t="shared" si="2"/>
        <v>22.878962891001759</v>
      </c>
      <c r="J11" s="54">
        <v>31929</v>
      </c>
      <c r="K11" s="56">
        <f t="shared" si="3"/>
        <v>17.200715417021321</v>
      </c>
      <c r="L11" s="54">
        <v>1942</v>
      </c>
      <c r="M11" s="54">
        <v>687</v>
      </c>
      <c r="N11" s="57">
        <v>24629</v>
      </c>
      <c r="O11" s="3"/>
      <c r="P11" s="48"/>
      <c r="Q11" s="48" t="s">
        <v>29</v>
      </c>
      <c r="R11" s="58">
        <v>14072</v>
      </c>
      <c r="S11" s="58">
        <v>38838</v>
      </c>
      <c r="T11" s="49">
        <v>1.8288843258</v>
      </c>
      <c r="U11" s="20"/>
      <c r="V11" s="20"/>
      <c r="X11" s="1" t="s">
        <v>30</v>
      </c>
      <c r="Y11" s="20">
        <v>0.263125</v>
      </c>
      <c r="Z11" s="49">
        <v>0.28539999999999999</v>
      </c>
      <c r="AA11" s="3"/>
      <c r="AB11" s="49"/>
    </row>
    <row r="12" spans="1:29">
      <c r="A12" s="1" t="s">
        <v>31</v>
      </c>
      <c r="B12" s="54">
        <v>28341</v>
      </c>
      <c r="C12" s="13">
        <f t="shared" si="0"/>
        <v>24.507319941544235</v>
      </c>
      <c r="D12" s="13">
        <v>1706.866</v>
      </c>
      <c r="E12" s="54">
        <v>97984</v>
      </c>
      <c r="F12" s="13">
        <f t="shared" si="1"/>
        <v>15.909101979382983</v>
      </c>
      <c r="G12" s="54">
        <v>6006.81</v>
      </c>
      <c r="H12" s="54">
        <v>89602</v>
      </c>
      <c r="I12" s="56">
        <f t="shared" si="2"/>
        <v>20.824453312199466</v>
      </c>
      <c r="J12" s="54">
        <v>8382</v>
      </c>
      <c r="K12" s="56">
        <f t="shared" si="3"/>
        <v>4.5155312294613896</v>
      </c>
      <c r="L12" s="54">
        <v>254</v>
      </c>
      <c r="M12" s="54">
        <v>67</v>
      </c>
      <c r="N12" s="57">
        <v>35419</v>
      </c>
      <c r="O12" s="3"/>
      <c r="P12" s="48"/>
      <c r="Q12" s="48" t="s">
        <v>32</v>
      </c>
      <c r="R12" s="58">
        <v>5904</v>
      </c>
      <c r="S12" s="58">
        <v>17181</v>
      </c>
      <c r="T12" s="49">
        <v>1.8863791923</v>
      </c>
      <c r="U12" s="20"/>
      <c r="V12" s="20"/>
      <c r="X12" s="1" t="s">
        <v>33</v>
      </c>
      <c r="Y12" s="20">
        <v>23.882466834999999</v>
      </c>
      <c r="Z12" s="49">
        <v>34.344999999999999</v>
      </c>
      <c r="AA12" s="3"/>
      <c r="AB12" s="49"/>
      <c r="AC12" s="20"/>
    </row>
    <row r="13" spans="1:29">
      <c r="A13" s="1" t="s">
        <v>34</v>
      </c>
      <c r="B13" s="54">
        <v>72</v>
      </c>
      <c r="C13" s="13">
        <f t="shared" si="0"/>
        <v>6.2260577812751308E-2</v>
      </c>
      <c r="E13" s="54" t="s">
        <v>138</v>
      </c>
      <c r="F13" s="13"/>
      <c r="H13" s="54" t="s">
        <v>147</v>
      </c>
      <c r="I13" s="56" t="s">
        <v>138</v>
      </c>
      <c r="J13" s="54" t="s">
        <v>146</v>
      </c>
      <c r="K13" s="56" t="s">
        <v>146</v>
      </c>
      <c r="L13" s="54" t="s">
        <v>146</v>
      </c>
      <c r="M13" s="54" t="s">
        <v>146</v>
      </c>
      <c r="O13" s="3"/>
      <c r="P13" s="48" t="s">
        <v>35</v>
      </c>
      <c r="Q13" s="48" t="s">
        <v>36</v>
      </c>
      <c r="R13" s="58">
        <v>20779</v>
      </c>
      <c r="S13" s="58">
        <v>53438</v>
      </c>
      <c r="T13" s="49">
        <v>1.7303216975</v>
      </c>
      <c r="U13" s="20"/>
      <c r="V13" s="20"/>
      <c r="X13" s="1" t="s">
        <v>144</v>
      </c>
      <c r="Z13" s="49"/>
      <c r="AA13" s="3"/>
      <c r="AB13" s="59"/>
    </row>
    <row r="14" spans="1:29">
      <c r="A14" s="1" t="s">
        <v>37</v>
      </c>
      <c r="B14" s="54">
        <v>75664</v>
      </c>
      <c r="C14" s="13">
        <f t="shared" si="0"/>
        <v>65.428949439222436</v>
      </c>
      <c r="D14" s="13">
        <v>279.83999999999997</v>
      </c>
      <c r="E14" s="54">
        <v>371838</v>
      </c>
      <c r="F14" s="13">
        <f t="shared" si="1"/>
        <v>60.373210542637665</v>
      </c>
      <c r="G14" s="54">
        <v>1395.489</v>
      </c>
      <c r="H14" s="54">
        <v>240243</v>
      </c>
      <c r="I14" s="56">
        <f t="shared" si="2"/>
        <v>55.835016373325772</v>
      </c>
      <c r="J14" s="54">
        <v>131595</v>
      </c>
      <c r="K14" s="56">
        <f t="shared" si="3"/>
        <v>70.892547380216129</v>
      </c>
      <c r="L14" s="54">
        <v>6956</v>
      </c>
      <c r="M14" s="54">
        <v>4313</v>
      </c>
      <c r="N14" s="57">
        <v>62762</v>
      </c>
      <c r="O14" s="3"/>
      <c r="P14" s="48"/>
      <c r="Q14" s="48" t="s">
        <v>38</v>
      </c>
      <c r="R14" s="58">
        <v>13241</v>
      </c>
      <c r="S14" s="58">
        <v>37041</v>
      </c>
      <c r="T14" s="49">
        <v>1.8891170430999999</v>
      </c>
      <c r="U14" s="20"/>
      <c r="V14" s="20"/>
      <c r="X14" s="1" t="s">
        <v>17</v>
      </c>
      <c r="Z14" s="49"/>
      <c r="AA14" s="3"/>
      <c r="AB14" s="59"/>
    </row>
    <row r="15" spans="1:29">
      <c r="A15" s="1" t="s">
        <v>134</v>
      </c>
      <c r="B15" s="54">
        <v>31857</v>
      </c>
      <c r="C15" s="13">
        <f t="shared" si="0"/>
        <v>27.547711491400257</v>
      </c>
      <c r="D15" s="13">
        <v>939.76599999999996</v>
      </c>
      <c r="E15" s="54">
        <v>195210</v>
      </c>
      <c r="F15" s="13">
        <f t="shared" si="1"/>
        <v>31.695131831680197</v>
      </c>
      <c r="G15" s="54">
        <v>5583.4679999999998</v>
      </c>
      <c r="H15" s="54">
        <v>158234</v>
      </c>
      <c r="I15" s="56">
        <f t="shared" si="2"/>
        <v>36.775256639389411</v>
      </c>
      <c r="J15" s="54">
        <v>36976</v>
      </c>
      <c r="K15" s="56">
        <f t="shared" si="3"/>
        <v>19.919623328628532</v>
      </c>
      <c r="L15" s="54">
        <v>3685</v>
      </c>
      <c r="M15" s="54">
        <v>778</v>
      </c>
      <c r="N15" s="57">
        <v>24675</v>
      </c>
      <c r="O15" s="3"/>
      <c r="P15" s="48" t="s">
        <v>40</v>
      </c>
      <c r="Q15" s="48" t="s">
        <v>37</v>
      </c>
      <c r="R15" s="58">
        <v>17977</v>
      </c>
      <c r="S15" s="58">
        <v>44192</v>
      </c>
      <c r="T15" s="49">
        <v>1.7138945927</v>
      </c>
      <c r="U15" s="20"/>
      <c r="V15" s="20"/>
      <c r="X15" s="60" t="s">
        <v>41</v>
      </c>
      <c r="Y15" s="20">
        <v>2.4277442516000001</v>
      </c>
      <c r="Z15" s="49">
        <v>3.3330000000000002</v>
      </c>
      <c r="AA15" s="3"/>
      <c r="AB15" s="49"/>
    </row>
    <row r="16" spans="1:29">
      <c r="A16" s="1" t="s">
        <v>42</v>
      </c>
      <c r="B16" s="54">
        <v>1389</v>
      </c>
      <c r="C16" s="13">
        <f t="shared" si="0"/>
        <v>1.2011103136376606</v>
      </c>
      <c r="D16" s="13">
        <v>452.52600000000001</v>
      </c>
      <c r="E16" s="54">
        <v>8437</v>
      </c>
      <c r="F16" s="13">
        <f t="shared" si="1"/>
        <v>1.3698674620351714</v>
      </c>
      <c r="G16" s="54">
        <v>2701.3359999999998</v>
      </c>
      <c r="H16" s="54">
        <v>6295</v>
      </c>
      <c r="I16" s="56">
        <f t="shared" si="2"/>
        <v>1.4630246378462046</v>
      </c>
      <c r="J16" s="54">
        <v>2142</v>
      </c>
      <c r="K16" s="56">
        <f t="shared" si="3"/>
        <v>1.153933177464364</v>
      </c>
      <c r="L16" s="54">
        <v>189</v>
      </c>
      <c r="M16" s="54">
        <v>81</v>
      </c>
      <c r="N16" s="57">
        <v>1034</v>
      </c>
      <c r="O16" s="3"/>
      <c r="P16" s="48"/>
      <c r="Q16" s="48" t="s">
        <v>39</v>
      </c>
      <c r="R16" s="58">
        <v>9172</v>
      </c>
      <c r="S16" s="58">
        <v>29501</v>
      </c>
      <c r="T16" s="49">
        <v>2.0588637918999999</v>
      </c>
      <c r="U16" s="20"/>
      <c r="V16" s="20"/>
      <c r="X16" s="1" t="s">
        <v>43</v>
      </c>
      <c r="Y16" s="20">
        <v>4.2946420715000002</v>
      </c>
      <c r="Z16" s="49">
        <v>5.4039999999999999</v>
      </c>
      <c r="AA16" s="3"/>
      <c r="AB16" s="49"/>
    </row>
    <row r="17" spans="1:28">
      <c r="A17" s="1" t="s">
        <v>44</v>
      </c>
      <c r="B17" s="54">
        <v>5903</v>
      </c>
      <c r="C17" s="13">
        <f t="shared" si="0"/>
        <v>5.1045026503982083</v>
      </c>
      <c r="D17" s="13">
        <v>398.54700000000003</v>
      </c>
      <c r="E17" s="54">
        <v>35083</v>
      </c>
      <c r="F17" s="13">
        <f t="shared" si="1"/>
        <v>5.6962261669526981</v>
      </c>
      <c r="G17" s="54">
        <v>2265.116</v>
      </c>
      <c r="H17" s="54">
        <v>22636</v>
      </c>
      <c r="I17" s="56">
        <f t="shared" si="2"/>
        <v>5.2608460210145651</v>
      </c>
      <c r="J17" s="54">
        <v>12447</v>
      </c>
      <c r="K17" s="56">
        <f t="shared" si="3"/>
        <v>6.7054184219882993</v>
      </c>
      <c r="L17" s="54">
        <v>886</v>
      </c>
      <c r="M17" s="54">
        <v>557</v>
      </c>
      <c r="N17" s="57">
        <v>3406</v>
      </c>
      <c r="O17" s="3"/>
      <c r="P17" s="48"/>
      <c r="Q17" s="48" t="s">
        <v>42</v>
      </c>
      <c r="R17" s="48">
        <v>395</v>
      </c>
      <c r="S17" s="58">
        <v>1045</v>
      </c>
      <c r="T17" s="49">
        <v>1.8042436687000001</v>
      </c>
      <c r="U17" s="20"/>
      <c r="V17" s="20"/>
      <c r="X17" s="1" t="s">
        <v>45</v>
      </c>
      <c r="Y17" s="20">
        <v>4.7166471809999999</v>
      </c>
      <c r="Z17" s="49">
        <v>6.1909000000000001</v>
      </c>
      <c r="AA17" s="3"/>
      <c r="AB17" s="49"/>
    </row>
    <row r="18" spans="1:28">
      <c r="A18" s="1" t="s">
        <v>137</v>
      </c>
      <c r="B18" s="54">
        <v>206</v>
      </c>
      <c r="C18" s="13">
        <f t="shared" si="0"/>
        <v>0.17813443096426068</v>
      </c>
      <c r="E18" s="54">
        <v>3730</v>
      </c>
      <c r="F18" s="13">
        <f t="shared" si="1"/>
        <v>0.6056187784036019</v>
      </c>
      <c r="H18" s="54">
        <v>1848</v>
      </c>
      <c r="I18" s="56">
        <f t="shared" si="2"/>
        <v>0.42949476262744812</v>
      </c>
      <c r="J18" s="54">
        <v>1882</v>
      </c>
      <c r="K18" s="56">
        <f t="shared" si="3"/>
        <v>1.0138665919644878</v>
      </c>
      <c r="L18" s="54">
        <v>80</v>
      </c>
      <c r="M18" s="54">
        <v>26</v>
      </c>
      <c r="N18" s="57">
        <v>344</v>
      </c>
      <c r="O18" s="3"/>
      <c r="P18" s="48"/>
      <c r="Q18" s="48" t="s">
        <v>44</v>
      </c>
      <c r="R18" s="58">
        <v>2339</v>
      </c>
      <c r="S18" s="58">
        <v>6555</v>
      </c>
      <c r="T18" s="49">
        <v>2.0041067762</v>
      </c>
      <c r="U18" s="20"/>
      <c r="V18" s="20"/>
      <c r="X18" s="1" t="s">
        <v>46</v>
      </c>
      <c r="Y18" s="20">
        <v>11.439033503999999</v>
      </c>
      <c r="Z18" s="49">
        <v>14.928000000000001</v>
      </c>
      <c r="AA18" s="3"/>
      <c r="AB18" s="49"/>
    </row>
    <row r="19" spans="1:28">
      <c r="A19" s="1" t="s">
        <v>34</v>
      </c>
      <c r="B19" s="54">
        <v>624</v>
      </c>
      <c r="C19" s="13">
        <f t="shared" si="0"/>
        <v>0.53959167437717803</v>
      </c>
      <c r="E19" s="54">
        <v>1601</v>
      </c>
      <c r="F19" s="13">
        <f t="shared" si="1"/>
        <v>0.25994521829066131</v>
      </c>
      <c r="H19" s="54">
        <v>1017</v>
      </c>
      <c r="I19" s="56">
        <f t="shared" si="2"/>
        <v>0.23636156579659889</v>
      </c>
      <c r="J19" s="54">
        <v>584</v>
      </c>
      <c r="K19" s="56">
        <f t="shared" si="3"/>
        <v>0.31461109973818324</v>
      </c>
      <c r="L19" s="54">
        <v>39</v>
      </c>
      <c r="M19" s="54">
        <v>17</v>
      </c>
      <c r="O19" s="3"/>
      <c r="P19" s="48"/>
      <c r="Q19" s="48" t="s">
        <v>137</v>
      </c>
      <c r="R19" s="48">
        <v>148</v>
      </c>
      <c r="S19" s="48">
        <v>482</v>
      </c>
      <c r="T19" s="49">
        <v>2.8898015057999999</v>
      </c>
      <c r="U19" s="20"/>
      <c r="V19" s="20"/>
      <c r="X19" s="1"/>
      <c r="Y19" s="20"/>
      <c r="AA19" s="3"/>
      <c r="AB19" s="51"/>
    </row>
    <row r="20" spans="1:28">
      <c r="A20" s="1" t="s">
        <v>47</v>
      </c>
      <c r="B20" s="54">
        <v>17149</v>
      </c>
      <c r="C20" s="13">
        <f t="shared" si="0"/>
        <v>14.829259012651002</v>
      </c>
      <c r="D20" s="13">
        <v>517.48199999999997</v>
      </c>
      <c r="E20" s="54">
        <v>98929</v>
      </c>
      <c r="F20" s="13">
        <f t="shared" si="1"/>
        <v>16.062536227530813</v>
      </c>
      <c r="G20" s="54">
        <v>2817.4850000000001</v>
      </c>
      <c r="H20" s="54">
        <v>73416</v>
      </c>
      <c r="I20" s="56">
        <f t="shared" si="2"/>
        <v>17.062655569835893</v>
      </c>
      <c r="J20" s="54">
        <v>25513</v>
      </c>
      <c r="K20" s="56">
        <f t="shared" si="3"/>
        <v>13.744303060993609</v>
      </c>
      <c r="L20" s="54">
        <v>1825</v>
      </c>
      <c r="M20" s="54">
        <v>758</v>
      </c>
      <c r="N20" s="57">
        <v>11121</v>
      </c>
      <c r="O20" s="3"/>
      <c r="P20" s="48"/>
      <c r="Q20" s="48" t="s">
        <v>34</v>
      </c>
      <c r="R20" s="58">
        <v>3989</v>
      </c>
      <c r="S20" s="58">
        <v>8704</v>
      </c>
      <c r="T20" s="49">
        <v>1.2484599589000001</v>
      </c>
      <c r="U20" s="20"/>
      <c r="V20" s="20"/>
      <c r="X20" s="1" t="s">
        <v>48</v>
      </c>
      <c r="Y20" s="20">
        <f>Y12+Y18</f>
        <v>35.321500338999996</v>
      </c>
      <c r="Z20" s="51">
        <f>Z12+Z18</f>
        <v>49.272999999999996</v>
      </c>
      <c r="AA20" s="3"/>
      <c r="AB20" s="61"/>
    </row>
    <row r="21" spans="1:28">
      <c r="A21" s="1" t="s">
        <v>49</v>
      </c>
      <c r="B21" s="54">
        <v>98494</v>
      </c>
      <c r="C21" s="13">
        <f t="shared" si="0"/>
        <v>85.170740987348992</v>
      </c>
      <c r="D21" s="13">
        <v>342.66500000000002</v>
      </c>
      <c r="E21" s="54">
        <v>516970</v>
      </c>
      <c r="F21" s="13">
        <f t="shared" si="1"/>
        <v>83.937463772469187</v>
      </c>
      <c r="G21" s="54">
        <v>1823.511</v>
      </c>
      <c r="H21" s="54">
        <v>356857</v>
      </c>
      <c r="I21" s="56">
        <f t="shared" si="2"/>
        <v>82.937344430164103</v>
      </c>
      <c r="J21" s="54">
        <v>160113</v>
      </c>
      <c r="K21" s="56">
        <f t="shared" si="3"/>
        <v>86.255696939006384</v>
      </c>
      <c r="L21" s="54">
        <v>10010</v>
      </c>
      <c r="M21" s="54">
        <v>5014</v>
      </c>
      <c r="N21" s="57">
        <v>81100</v>
      </c>
      <c r="O21" s="3"/>
      <c r="P21" s="48" t="s">
        <v>50</v>
      </c>
      <c r="Q21" s="48" t="s">
        <v>47</v>
      </c>
      <c r="R21" s="58">
        <v>5618</v>
      </c>
      <c r="S21" s="58">
        <v>16907</v>
      </c>
      <c r="T21" s="49">
        <v>1.9603011636000001</v>
      </c>
      <c r="U21" s="21"/>
      <c r="V21" s="21"/>
      <c r="X21" s="1" t="s">
        <v>51</v>
      </c>
      <c r="Z21" s="61"/>
      <c r="AA21" s="3"/>
      <c r="AB21" s="62"/>
    </row>
    <row r="22" spans="1:28">
      <c r="A22" s="1" t="s">
        <v>36</v>
      </c>
      <c r="B22" s="54">
        <v>66200</v>
      </c>
      <c r="C22" s="13">
        <f t="shared" si="0"/>
        <v>57.245142377835236</v>
      </c>
      <c r="D22" s="13">
        <v>451.19499999999999</v>
      </c>
      <c r="E22" s="54">
        <v>350678</v>
      </c>
      <c r="F22" s="13">
        <f t="shared" si="1"/>
        <v>56.937582298396329</v>
      </c>
      <c r="G22" s="54">
        <v>2338.7570000000001</v>
      </c>
      <c r="H22" s="54">
        <v>240047</v>
      </c>
      <c r="I22" s="56">
        <f t="shared" si="2"/>
        <v>55.789463898501644</v>
      </c>
      <c r="J22" s="54">
        <v>110631</v>
      </c>
      <c r="K22" s="56">
        <f t="shared" si="3"/>
        <v>59.598870847833815</v>
      </c>
      <c r="L22" s="54">
        <v>7111</v>
      </c>
      <c r="M22" s="54">
        <v>3612</v>
      </c>
      <c r="N22" s="57">
        <v>51773</v>
      </c>
      <c r="O22" s="3"/>
      <c r="P22" s="48"/>
      <c r="Q22" s="48" t="s">
        <v>49</v>
      </c>
      <c r="R22" s="58">
        <v>28402</v>
      </c>
      <c r="S22" s="58">
        <v>73572</v>
      </c>
      <c r="T22" s="49">
        <v>1.7549623545999999</v>
      </c>
      <c r="U22" s="21"/>
      <c r="V22" s="21"/>
      <c r="X22" s="61" t="s">
        <v>145</v>
      </c>
      <c r="Y22" s="3"/>
      <c r="Z22" s="63">
        <v>3.3</v>
      </c>
      <c r="AA22" s="3"/>
      <c r="AB22" s="63"/>
    </row>
    <row r="23" spans="1:28">
      <c r="A23" s="1" t="s">
        <v>38</v>
      </c>
      <c r="B23" s="54">
        <v>49441</v>
      </c>
      <c r="C23" s="13">
        <f t="shared" si="0"/>
        <v>42.75312816166997</v>
      </c>
      <c r="D23" s="13">
        <v>281.29599999999999</v>
      </c>
      <c r="E23" s="54">
        <v>265216</v>
      </c>
      <c r="F23" s="13">
        <f t="shared" si="1"/>
        <v>43.061605880184899</v>
      </c>
      <c r="G23" s="54">
        <v>1530.819</v>
      </c>
      <c r="H23" s="54">
        <v>190223</v>
      </c>
      <c r="I23" s="56">
        <f t="shared" si="2"/>
        <v>44.209838869740835</v>
      </c>
      <c r="J23" s="54">
        <v>74993</v>
      </c>
      <c r="K23" s="56">
        <f t="shared" si="3"/>
        <v>40.40005171689311</v>
      </c>
      <c r="L23" s="54">
        <v>4724</v>
      </c>
      <c r="M23" s="54">
        <v>2159</v>
      </c>
      <c r="N23" s="57">
        <v>40446</v>
      </c>
      <c r="O23" s="3"/>
      <c r="P23" s="48" t="s">
        <v>79</v>
      </c>
      <c r="Q23" s="48" t="s">
        <v>52</v>
      </c>
      <c r="R23" s="58">
        <v>11472</v>
      </c>
      <c r="S23" s="58">
        <v>30745</v>
      </c>
      <c r="T23" s="49">
        <v>1.7029431896</v>
      </c>
      <c r="U23" s="21"/>
      <c r="V23" s="21"/>
      <c r="X23" s="1" t="s">
        <v>53</v>
      </c>
      <c r="Y23" s="56">
        <v>2.6</v>
      </c>
      <c r="Z23" s="64">
        <v>0.1</v>
      </c>
      <c r="AA23" s="1"/>
      <c r="AB23" s="64"/>
    </row>
    <row r="24" spans="1:28">
      <c r="A24" s="1" t="s">
        <v>54</v>
      </c>
      <c r="B24" s="54" t="s">
        <v>138</v>
      </c>
      <c r="C24" s="13"/>
      <c r="E24" s="54" t="s">
        <v>138</v>
      </c>
      <c r="F24" s="13"/>
      <c r="H24" s="54" t="s">
        <v>147</v>
      </c>
      <c r="I24" s="56" t="s">
        <v>138</v>
      </c>
      <c r="J24" s="54" t="s">
        <v>147</v>
      </c>
      <c r="K24" s="56" t="s">
        <v>138</v>
      </c>
      <c r="L24" s="54" t="s">
        <v>146</v>
      </c>
      <c r="M24" s="54" t="s">
        <v>138</v>
      </c>
      <c r="N24" s="57" t="s">
        <v>147</v>
      </c>
      <c r="O24" s="3"/>
      <c r="P24" s="48"/>
      <c r="Q24" s="48" t="s">
        <v>55</v>
      </c>
      <c r="R24" s="58">
        <v>7038</v>
      </c>
      <c r="S24" s="58">
        <v>20654</v>
      </c>
      <c r="T24" s="49">
        <v>1.9028062970999999</v>
      </c>
      <c r="U24" s="21"/>
      <c r="V24" s="21"/>
      <c r="X24" s="1" t="s">
        <v>56</v>
      </c>
      <c r="Y24" s="56">
        <v>0.4</v>
      </c>
      <c r="Z24" s="61" t="s">
        <v>154</v>
      </c>
      <c r="AA24" s="65"/>
      <c r="AB24" s="61"/>
    </row>
    <row r="25" spans="1:28">
      <c r="A25" s="1" t="s">
        <v>52</v>
      </c>
      <c r="B25" s="54">
        <v>50801</v>
      </c>
      <c r="C25" s="13">
        <f t="shared" si="0"/>
        <v>43.929161298133046</v>
      </c>
      <c r="D25" s="13">
        <v>156.77000000000001</v>
      </c>
      <c r="E25" s="54">
        <v>232984</v>
      </c>
      <c r="F25" s="13">
        <f t="shared" si="1"/>
        <v>37.828280286215758</v>
      </c>
      <c r="G25" s="54">
        <v>718.14499999999998</v>
      </c>
      <c r="H25" s="54">
        <v>190022</v>
      </c>
      <c r="I25" s="56">
        <f t="shared" si="2"/>
        <v>44.163124341987533</v>
      </c>
      <c r="J25" s="54">
        <v>42962</v>
      </c>
      <c r="K25" s="56">
        <f t="shared" si="3"/>
        <v>23.144387100944911</v>
      </c>
      <c r="L25" s="54">
        <v>3624</v>
      </c>
      <c r="M25" s="54">
        <v>1187</v>
      </c>
      <c r="N25" s="57">
        <v>42511</v>
      </c>
      <c r="O25" s="3"/>
      <c r="P25" s="48"/>
      <c r="Q25" s="48" t="s">
        <v>57</v>
      </c>
      <c r="R25" s="58">
        <v>5732</v>
      </c>
      <c r="S25" s="58">
        <v>15884</v>
      </c>
      <c r="T25" s="49">
        <v>1.9411362081000001</v>
      </c>
      <c r="U25" s="20"/>
      <c r="V25" s="20"/>
      <c r="X25" s="1" t="s">
        <v>58</v>
      </c>
      <c r="Y25" s="66" t="s">
        <v>59</v>
      </c>
      <c r="Z25" s="54"/>
      <c r="AA25" s="3"/>
      <c r="AB25" s="54"/>
    </row>
    <row r="26" spans="1:28">
      <c r="A26" s="1" t="s">
        <v>55</v>
      </c>
      <c r="B26" s="54">
        <v>32184</v>
      </c>
      <c r="C26" s="13">
        <f t="shared" si="0"/>
        <v>27.830478282299836</v>
      </c>
      <c r="D26" s="13">
        <v>100.61199999999999</v>
      </c>
      <c r="E26" s="54">
        <v>153310</v>
      </c>
      <c r="F26" s="13">
        <f t="shared" si="1"/>
        <v>24.892068342374319</v>
      </c>
      <c r="G26" s="54">
        <v>476.97399999999999</v>
      </c>
      <c r="H26" s="54">
        <v>123202</v>
      </c>
      <c r="I26" s="56">
        <f t="shared" si="2"/>
        <v>28.633448996334888</v>
      </c>
      <c r="J26" s="54">
        <v>30108</v>
      </c>
      <c r="K26" s="56">
        <f t="shared" si="3"/>
        <v>16.219710600885652</v>
      </c>
      <c r="L26" s="54">
        <v>2432</v>
      </c>
      <c r="M26" s="54">
        <v>864</v>
      </c>
      <c r="N26" s="57">
        <v>25920</v>
      </c>
      <c r="O26" s="3"/>
      <c r="P26" s="48"/>
      <c r="Q26" s="48" t="s">
        <v>60</v>
      </c>
      <c r="R26" s="58">
        <v>2325</v>
      </c>
      <c r="S26" s="58">
        <v>5626</v>
      </c>
      <c r="T26" s="49">
        <v>1.6522929500000001</v>
      </c>
      <c r="U26" s="67"/>
      <c r="V26" s="67"/>
      <c r="X26" s="1" t="s">
        <v>135</v>
      </c>
      <c r="Y26" s="3"/>
      <c r="AA26" s="3"/>
      <c r="AB26" s="68"/>
    </row>
    <row r="27" spans="1:28">
      <c r="A27" s="1" t="s">
        <v>57</v>
      </c>
      <c r="B27" s="54">
        <v>7333</v>
      </c>
      <c r="C27" s="13">
        <f t="shared" si="0"/>
        <v>6.3410669041792422</v>
      </c>
      <c r="D27" s="13">
        <v>22.957000000000001</v>
      </c>
      <c r="E27" s="54">
        <v>88256</v>
      </c>
      <c r="F27" s="13">
        <f t="shared" si="1"/>
        <v>14.329622227020987</v>
      </c>
      <c r="G27" s="54">
        <v>274.14400000000001</v>
      </c>
      <c r="H27" s="54">
        <v>41238</v>
      </c>
      <c r="I27" s="56">
        <f t="shared" si="2"/>
        <v>9.5841477387612048</v>
      </c>
      <c r="J27" s="54">
        <v>47018</v>
      </c>
      <c r="K27" s="56">
        <f t="shared" si="3"/>
        <v>25.329425834742981</v>
      </c>
      <c r="L27" s="54">
        <v>2158</v>
      </c>
      <c r="M27" s="54">
        <v>1403</v>
      </c>
      <c r="N27" s="57">
        <v>5576</v>
      </c>
      <c r="O27" s="3"/>
      <c r="P27" s="48"/>
      <c r="Q27" s="48" t="s">
        <v>61</v>
      </c>
      <c r="R27" s="48">
        <v>490</v>
      </c>
      <c r="S27" s="58">
        <v>1453</v>
      </c>
      <c r="T27" s="49">
        <v>2.1546885695000002</v>
      </c>
      <c r="U27" s="21"/>
      <c r="V27" s="21"/>
      <c r="X27" s="1" t="s">
        <v>8</v>
      </c>
      <c r="Y27" s="69">
        <v>61767.576237000001</v>
      </c>
      <c r="Z27" s="70">
        <v>75669.691575999997</v>
      </c>
      <c r="AA27" s="3"/>
      <c r="AB27" s="68"/>
    </row>
    <row r="28" spans="1:28">
      <c r="A28" s="1" t="s">
        <v>60</v>
      </c>
      <c r="B28" s="54">
        <v>2530</v>
      </c>
      <c r="C28" s="13">
        <f t="shared" si="0"/>
        <v>2.1877675259202891</v>
      </c>
      <c r="D28" s="13">
        <v>7.9870000000000001</v>
      </c>
      <c r="E28" s="54">
        <v>29318</v>
      </c>
      <c r="F28" s="13">
        <f t="shared" si="1"/>
        <v>4.7601960711090614</v>
      </c>
      <c r="G28" s="54">
        <v>91.552000000000007</v>
      </c>
      <c r="H28" s="54">
        <v>11107</v>
      </c>
      <c r="I28" s="56">
        <f t="shared" si="2"/>
        <v>2.5813843768955991</v>
      </c>
      <c r="J28" s="54">
        <v>18211</v>
      </c>
      <c r="K28" s="56">
        <f t="shared" si="3"/>
        <v>9.8105868789932451</v>
      </c>
      <c r="L28" s="54">
        <v>895</v>
      </c>
      <c r="M28" s="54">
        <v>687</v>
      </c>
      <c r="N28" s="57">
        <v>1542</v>
      </c>
      <c r="O28" s="3"/>
      <c r="P28" s="48"/>
      <c r="Q28" s="48" t="s">
        <v>62</v>
      </c>
      <c r="R28" s="58">
        <v>4980</v>
      </c>
      <c r="S28" s="58">
        <v>11733</v>
      </c>
      <c r="T28" s="49">
        <v>1.7522245037999999</v>
      </c>
      <c r="U28" s="21"/>
      <c r="V28" s="21"/>
      <c r="X28" s="1" t="s">
        <v>63</v>
      </c>
      <c r="Y28" s="69">
        <v>73008.148170999993</v>
      </c>
      <c r="Z28" s="70">
        <v>87945.094431000005</v>
      </c>
      <c r="AA28" s="3"/>
      <c r="AB28" s="68"/>
    </row>
    <row r="29" spans="1:28">
      <c r="A29" s="1" t="s">
        <v>61</v>
      </c>
      <c r="B29" s="54">
        <v>1492</v>
      </c>
      <c r="C29" s="13">
        <f t="shared" si="0"/>
        <v>1.290177529119791</v>
      </c>
      <c r="D29" s="13">
        <v>4.6219999999999999</v>
      </c>
      <c r="E29" s="54">
        <v>13167</v>
      </c>
      <c r="F29" s="13">
        <f t="shared" si="1"/>
        <v>2.1378505241930901</v>
      </c>
      <c r="G29" s="54">
        <v>40.863999999999997</v>
      </c>
      <c r="H29" s="54">
        <v>7276</v>
      </c>
      <c r="I29" s="56">
        <f t="shared" si="2"/>
        <v>1.6910194225526582</v>
      </c>
      <c r="J29" s="54">
        <v>5891</v>
      </c>
      <c r="K29" s="56">
        <f t="shared" si="3"/>
        <v>3.1735855968452693</v>
      </c>
      <c r="L29" s="54">
        <v>245</v>
      </c>
      <c r="M29" s="54">
        <v>108</v>
      </c>
      <c r="N29" s="57">
        <v>1514</v>
      </c>
      <c r="O29" s="3"/>
      <c r="P29" s="48"/>
      <c r="Q29" s="48" t="s">
        <v>64</v>
      </c>
      <c r="R29" s="48">
        <v>914</v>
      </c>
      <c r="S29" s="58">
        <v>2644</v>
      </c>
      <c r="T29" s="49">
        <v>2.0999315536999998</v>
      </c>
      <c r="U29" s="21"/>
      <c r="V29" s="21"/>
      <c r="X29" s="1" t="s">
        <v>65</v>
      </c>
      <c r="Y29" s="69">
        <v>53445.558064999997</v>
      </c>
      <c r="Z29" s="70">
        <v>71629.764374000006</v>
      </c>
      <c r="AA29" s="3"/>
      <c r="AB29" s="71"/>
    </row>
    <row r="30" spans="1:28">
      <c r="A30" s="1" t="s">
        <v>62</v>
      </c>
      <c r="B30" s="54">
        <v>14960</v>
      </c>
      <c r="C30" s="13">
        <f t="shared" si="0"/>
        <v>12.936364501093884</v>
      </c>
      <c r="D30" s="13">
        <v>47.021999999999998</v>
      </c>
      <c r="E30" s="54">
        <v>68116</v>
      </c>
      <c r="F30" s="13">
        <f t="shared" si="1"/>
        <v>11.059605552209046</v>
      </c>
      <c r="G30" s="54">
        <v>213.476</v>
      </c>
      <c r="H30" s="54">
        <v>40107</v>
      </c>
      <c r="I30" s="56">
        <f t="shared" si="2"/>
        <v>9.3212913661791461</v>
      </c>
      <c r="J30" s="54">
        <v>28009</v>
      </c>
      <c r="K30" s="56">
        <f t="shared" si="3"/>
        <v>15.088942281792422</v>
      </c>
      <c r="L30" s="54">
        <v>1769</v>
      </c>
      <c r="M30" s="54">
        <v>1088</v>
      </c>
      <c r="N30" s="57">
        <v>10889</v>
      </c>
      <c r="O30" s="3"/>
      <c r="P30" s="48"/>
      <c r="Q30" s="48" t="s">
        <v>66</v>
      </c>
      <c r="R30" s="58">
        <v>1069</v>
      </c>
      <c r="S30" s="58">
        <v>1740</v>
      </c>
      <c r="T30" s="49">
        <v>1.0513347022999999</v>
      </c>
      <c r="U30" s="20"/>
      <c r="V30" s="20"/>
      <c r="X30" s="1" t="s">
        <v>67</v>
      </c>
      <c r="Y30" s="72">
        <v>24572.375613</v>
      </c>
      <c r="Z30" s="70">
        <v>32922.190231</v>
      </c>
      <c r="AA30" s="3"/>
    </row>
    <row r="31" spans="1:28">
      <c r="A31" s="1" t="s">
        <v>64</v>
      </c>
      <c r="B31" s="54">
        <v>3688</v>
      </c>
      <c r="C31" s="13">
        <f t="shared" si="0"/>
        <v>3.1891251524087059</v>
      </c>
      <c r="D31" s="13">
        <v>11.587</v>
      </c>
      <c r="E31" s="54">
        <v>22095</v>
      </c>
      <c r="F31" s="13">
        <f t="shared" si="1"/>
        <v>3.5874388495516309</v>
      </c>
      <c r="G31" s="54">
        <v>68.147000000000006</v>
      </c>
      <c r="H31" s="54">
        <v>13713</v>
      </c>
      <c r="I31" s="56">
        <f t="shared" si="2"/>
        <v>3.1870463635877684</v>
      </c>
      <c r="J31" s="54">
        <v>8382</v>
      </c>
      <c r="K31" s="56">
        <f t="shared" si="3"/>
        <v>4.5155312294613896</v>
      </c>
      <c r="L31" s="54">
        <v>431</v>
      </c>
      <c r="M31" s="54">
        <v>224</v>
      </c>
      <c r="N31" s="57">
        <v>3254</v>
      </c>
      <c r="O31" s="3"/>
      <c r="P31" s="48" t="s">
        <v>68</v>
      </c>
      <c r="Q31" s="48" t="s">
        <v>69</v>
      </c>
      <c r="R31" s="58">
        <v>11385</v>
      </c>
      <c r="S31" s="58">
        <v>26252</v>
      </c>
      <c r="T31" s="49">
        <v>1.5770020534</v>
      </c>
      <c r="V31" s="3"/>
      <c r="X31" s="1"/>
      <c r="Z31" s="54"/>
      <c r="AA31" s="3"/>
    </row>
    <row r="32" spans="1:28">
      <c r="A32" s="1" t="s">
        <v>66</v>
      </c>
      <c r="B32" s="54">
        <v>2655</v>
      </c>
      <c r="C32" s="13">
        <f t="shared" si="0"/>
        <v>2.2958588068452048</v>
      </c>
      <c r="D32" s="13">
        <v>5.49</v>
      </c>
      <c r="E32" s="54">
        <v>8653</v>
      </c>
      <c r="F32" s="13">
        <f t="shared" si="1"/>
        <v>1.4049381473261038</v>
      </c>
      <c r="G32" s="54">
        <v>17.594000000000001</v>
      </c>
      <c r="H32" s="54">
        <v>3608</v>
      </c>
      <c r="I32" s="56">
        <f t="shared" si="2"/>
        <v>0.83853739370120828</v>
      </c>
      <c r="J32" s="54">
        <v>5045</v>
      </c>
      <c r="K32" s="56">
        <f t="shared" si="3"/>
        <v>2.7178304763341341</v>
      </c>
      <c r="L32" s="54">
        <v>281</v>
      </c>
      <c r="M32" s="54">
        <v>211</v>
      </c>
      <c r="N32" s="57">
        <v>1015</v>
      </c>
      <c r="O32" s="3"/>
      <c r="P32" s="48"/>
      <c r="Q32" s="48" t="s">
        <v>70</v>
      </c>
      <c r="R32" s="58">
        <v>4891</v>
      </c>
      <c r="S32" s="58">
        <v>14436</v>
      </c>
      <c r="T32" s="49">
        <v>1.9479808350000001</v>
      </c>
      <c r="V32" s="3"/>
      <c r="X32" s="1"/>
      <c r="Z32" s="61"/>
      <c r="AA32" s="3"/>
    </row>
    <row r="33" spans="1:31">
      <c r="A33" s="1" t="s">
        <v>71</v>
      </c>
      <c r="B33" s="54">
        <v>115643</v>
      </c>
      <c r="C33" s="13">
        <v>100</v>
      </c>
      <c r="D33" s="13">
        <v>357.048</v>
      </c>
      <c r="E33" s="54">
        <v>615899</v>
      </c>
      <c r="F33" s="13">
        <v>100</v>
      </c>
      <c r="G33" s="54">
        <v>1900.895</v>
      </c>
      <c r="H33" s="54">
        <v>430273</v>
      </c>
      <c r="I33" s="13">
        <v>100</v>
      </c>
      <c r="J33" s="54">
        <v>185626</v>
      </c>
      <c r="K33" s="13">
        <v>100</v>
      </c>
      <c r="L33" s="54">
        <v>11835</v>
      </c>
      <c r="M33" s="54">
        <v>5772</v>
      </c>
      <c r="N33" s="57">
        <v>92221</v>
      </c>
      <c r="O33" s="3"/>
      <c r="P33" s="48"/>
      <c r="Q33" s="48" t="s">
        <v>72</v>
      </c>
      <c r="R33" s="58">
        <v>1276</v>
      </c>
      <c r="S33" s="58">
        <v>2633</v>
      </c>
      <c r="T33" s="49">
        <v>1.4510609172</v>
      </c>
      <c r="V33" s="3"/>
      <c r="X33" s="1"/>
      <c r="Z33" s="61"/>
      <c r="AA33" s="3"/>
    </row>
    <row r="34" spans="1:31">
      <c r="A34" s="1" t="s">
        <v>73</v>
      </c>
      <c r="B34" s="54"/>
      <c r="D34" s="13">
        <v>362.05</v>
      </c>
      <c r="F34" s="56"/>
      <c r="G34" s="54">
        <v>1924.3910000000001</v>
      </c>
      <c r="H34" s="56"/>
      <c r="J34" s="54" t="s">
        <v>74</v>
      </c>
      <c r="L34" s="55"/>
      <c r="M34" s="55">
        <v>17671</v>
      </c>
      <c r="O34" s="3"/>
      <c r="P34" s="48"/>
      <c r="Q34" s="48" t="s">
        <v>75</v>
      </c>
      <c r="R34" s="58">
        <v>16468</v>
      </c>
      <c r="S34" s="58">
        <v>47158</v>
      </c>
      <c r="T34" s="49">
        <v>1.9028062970999999</v>
      </c>
      <c r="V34" s="3"/>
      <c r="W34" s="1"/>
      <c r="X34" s="48"/>
      <c r="Y34" s="48"/>
      <c r="Z34" s="48"/>
      <c r="AA34" s="1"/>
      <c r="AB34" s="1"/>
      <c r="AC34" s="1"/>
      <c r="AD34" s="1"/>
      <c r="AE34" s="1"/>
    </row>
    <row r="35" spans="1:31">
      <c r="B35" s="61"/>
      <c r="C35" s="73"/>
      <c r="D35" s="56"/>
      <c r="E35" s="56"/>
      <c r="F35" s="56"/>
      <c r="G35" s="56"/>
      <c r="H35" s="56"/>
      <c r="I35" s="1"/>
      <c r="J35" s="61"/>
      <c r="K35" s="61"/>
      <c r="L35" s="74"/>
      <c r="M35" s="61"/>
      <c r="N35" s="61"/>
      <c r="O35" s="1"/>
      <c r="P35" s="48" t="s">
        <v>80</v>
      </c>
      <c r="Q35" s="75">
        <v>0</v>
      </c>
      <c r="R35" s="58">
        <v>23189</v>
      </c>
      <c r="S35" s="58">
        <v>55456</v>
      </c>
      <c r="T35" s="49">
        <v>1.6317590690999999</v>
      </c>
      <c r="V35" s="3"/>
      <c r="W35" s="1"/>
      <c r="X35" s="48"/>
      <c r="Y35" s="48"/>
      <c r="Z35" s="48"/>
      <c r="AA35" s="1"/>
      <c r="AB35" s="1"/>
      <c r="AC35" s="1"/>
      <c r="AD35" s="1"/>
      <c r="AE35" s="1"/>
    </row>
    <row r="36" spans="1:31" s="1" customFormat="1">
      <c r="C36" s="61"/>
      <c r="D36" s="73"/>
      <c r="E36" s="61">
        <f>H33+J33</f>
        <v>615899</v>
      </c>
      <c r="F36" s="61"/>
      <c r="G36" s="61"/>
      <c r="H36" s="61"/>
      <c r="J36" s="61"/>
      <c r="K36" s="61"/>
      <c r="L36" s="61"/>
      <c r="M36" s="61"/>
      <c r="N36" s="61"/>
      <c r="P36" s="48"/>
      <c r="Q36" s="76" t="s">
        <v>76</v>
      </c>
      <c r="R36" s="58">
        <v>1458</v>
      </c>
      <c r="S36" s="58">
        <v>4049</v>
      </c>
      <c r="T36" s="49">
        <v>1.7549623545999999</v>
      </c>
      <c r="V36" s="3"/>
      <c r="X36" s="48"/>
      <c r="Y36" s="48"/>
      <c r="Z36" s="48"/>
    </row>
    <row r="37" spans="1:31" s="1" customFormat="1">
      <c r="C37" s="61"/>
      <c r="D37" s="73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48"/>
      <c r="Q37" s="76" t="s">
        <v>77</v>
      </c>
      <c r="R37" s="58">
        <v>5501</v>
      </c>
      <c r="S37" s="58">
        <v>15771</v>
      </c>
      <c r="T37" s="49">
        <v>1.8288843258</v>
      </c>
      <c r="X37" s="48"/>
      <c r="Y37" s="48"/>
      <c r="Z37" s="48"/>
    </row>
    <row r="38" spans="1:31" s="1" customFormat="1">
      <c r="C38" s="61"/>
      <c r="D38" s="73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48"/>
      <c r="Q38" s="48" t="s">
        <v>78</v>
      </c>
      <c r="R38" s="58">
        <v>3858</v>
      </c>
      <c r="S38" s="58">
        <v>15181</v>
      </c>
      <c r="T38" s="49">
        <v>2.5954825462</v>
      </c>
      <c r="X38" s="48"/>
      <c r="Y38" s="48"/>
      <c r="Z38" s="48"/>
    </row>
    <row r="39" spans="1:31" s="1" customFormat="1">
      <c r="C39" s="61"/>
      <c r="D39" s="77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48"/>
      <c r="Q39" s="48" t="s">
        <v>34</v>
      </c>
      <c r="R39" s="48">
        <v>14</v>
      </c>
      <c r="S39" s="48">
        <v>22</v>
      </c>
      <c r="T39" s="49">
        <v>1.1827515399999999</v>
      </c>
      <c r="X39" s="48"/>
      <c r="Y39" s="48"/>
      <c r="Z39" s="48"/>
    </row>
    <row r="40" spans="1:31" s="1" customFormat="1">
      <c r="A40" s="78"/>
      <c r="C40" s="61"/>
      <c r="D40" s="73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Q40" s="48" t="s">
        <v>53</v>
      </c>
      <c r="R40" s="58">
        <v>34020</v>
      </c>
      <c r="S40" s="58">
        <v>90479</v>
      </c>
      <c r="T40" s="49">
        <v>1.7960301164000001</v>
      </c>
      <c r="W40" s="3"/>
      <c r="X40" s="48"/>
      <c r="Y40" s="48"/>
      <c r="Z40" s="48"/>
      <c r="AA40" s="3"/>
      <c r="AB40" s="3"/>
      <c r="AC40" s="3"/>
      <c r="AD40" s="3"/>
      <c r="AE40" s="3"/>
    </row>
    <row r="41" spans="1:31" s="1" customFormat="1">
      <c r="B41" s="61"/>
      <c r="C41" s="73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R41" s="48"/>
      <c r="S41" s="48"/>
      <c r="T41" s="49"/>
      <c r="W41" s="3"/>
      <c r="X41" s="48"/>
      <c r="Y41" s="48"/>
      <c r="Z41" s="48"/>
      <c r="AA41" s="3"/>
      <c r="AB41" s="3"/>
      <c r="AC41" s="3"/>
      <c r="AD41" s="3"/>
      <c r="AE41" s="3"/>
    </row>
    <row r="42" spans="1:31" s="1" customFormat="1">
      <c r="B42" s="54"/>
      <c r="C42" s="13"/>
      <c r="D42" s="54"/>
      <c r="E42" s="54"/>
      <c r="F42" s="13"/>
      <c r="G42" s="54"/>
      <c r="H42" s="54"/>
      <c r="I42" s="13"/>
      <c r="J42" s="54"/>
      <c r="K42" s="13"/>
      <c r="L42" s="54"/>
      <c r="M42" s="54"/>
      <c r="N42" s="54"/>
      <c r="T42" s="2"/>
      <c r="V42" s="3"/>
      <c r="W42" s="3"/>
      <c r="X42" s="48"/>
      <c r="Y42" s="48"/>
      <c r="Z42" s="48"/>
      <c r="AA42" s="3"/>
      <c r="AB42" s="3"/>
      <c r="AC42" s="3"/>
      <c r="AD42" s="3"/>
      <c r="AE42" s="3"/>
    </row>
    <row r="43" spans="1:31" s="1" customFormat="1">
      <c r="B43" s="54"/>
      <c r="C43" s="13"/>
      <c r="D43" s="54"/>
      <c r="E43" s="54"/>
      <c r="F43" s="13"/>
      <c r="G43" s="54"/>
      <c r="H43" s="54"/>
      <c r="I43" s="13"/>
      <c r="J43" s="54"/>
      <c r="K43" s="13"/>
      <c r="L43" s="54"/>
      <c r="M43" s="54"/>
      <c r="N43" s="54"/>
      <c r="T43" s="2"/>
      <c r="V43" s="3"/>
      <c r="W43" s="3"/>
      <c r="X43" s="48"/>
      <c r="Y43" s="48"/>
      <c r="Z43" s="48"/>
      <c r="AA43" s="3"/>
      <c r="AB43" s="3"/>
      <c r="AC43" s="3"/>
      <c r="AD43" s="3"/>
      <c r="AE43" s="3"/>
    </row>
    <row r="44" spans="1:31" s="1" customFormat="1">
      <c r="B44" s="54"/>
      <c r="C44" s="13"/>
      <c r="D44" s="54"/>
      <c r="E44" s="54"/>
      <c r="F44" s="13"/>
      <c r="G44" s="54"/>
      <c r="H44" s="54"/>
      <c r="I44" s="13"/>
      <c r="J44" s="54"/>
      <c r="K44" s="13"/>
      <c r="L44" s="54"/>
      <c r="M44" s="54"/>
      <c r="N44" s="54"/>
      <c r="T44" s="2"/>
      <c r="V44" s="3"/>
      <c r="W44" s="3"/>
      <c r="X44" s="48"/>
      <c r="Y44" s="48"/>
      <c r="Z44" s="48"/>
      <c r="AA44" s="3"/>
      <c r="AB44" s="3"/>
      <c r="AC44" s="3"/>
      <c r="AD44" s="3"/>
      <c r="AE44" s="3"/>
    </row>
    <row r="45" spans="1:31" s="1" customFormat="1">
      <c r="B45" s="54"/>
      <c r="C45" s="13"/>
      <c r="D45" s="54"/>
      <c r="E45" s="54"/>
      <c r="F45" s="13"/>
      <c r="G45" s="54"/>
      <c r="H45" s="54"/>
      <c r="I45" s="13"/>
      <c r="J45" s="54"/>
      <c r="K45" s="13"/>
      <c r="L45" s="54"/>
      <c r="M45" s="54"/>
      <c r="N45" s="54"/>
      <c r="T45" s="2"/>
      <c r="V45" s="3"/>
      <c r="W45" s="3"/>
      <c r="Z45" s="54"/>
      <c r="AA45" s="3"/>
      <c r="AB45" s="3"/>
      <c r="AC45" s="3"/>
      <c r="AD45" s="3"/>
      <c r="AE45" s="3"/>
    </row>
    <row r="46" spans="1:31" s="1" customFormat="1">
      <c r="B46" s="54"/>
      <c r="C46" s="13"/>
      <c r="D46" s="54"/>
      <c r="E46" s="54"/>
      <c r="F46" s="13"/>
      <c r="G46" s="54"/>
      <c r="H46" s="54"/>
      <c r="I46" s="13"/>
      <c r="J46" s="54"/>
      <c r="K46" s="13"/>
      <c r="L46" s="54"/>
      <c r="M46" s="54"/>
      <c r="N46" s="54"/>
      <c r="T46" s="2"/>
      <c r="V46" s="3"/>
      <c r="W46" s="3"/>
      <c r="Z46" s="54"/>
      <c r="AA46" s="3"/>
      <c r="AB46" s="3"/>
      <c r="AC46" s="3"/>
      <c r="AD46" s="3"/>
      <c r="AE46" s="3"/>
    </row>
    <row r="47" spans="1:31" s="1" customFormat="1">
      <c r="B47" s="54"/>
      <c r="C47" s="13"/>
      <c r="D47" s="54"/>
      <c r="E47" s="54"/>
      <c r="F47" s="13"/>
      <c r="G47" s="54"/>
      <c r="H47" s="54"/>
      <c r="I47" s="13"/>
      <c r="J47" s="54"/>
      <c r="K47" s="13"/>
      <c r="L47" s="54"/>
      <c r="M47" s="54"/>
      <c r="N47" s="54"/>
      <c r="T47" s="2"/>
      <c r="V47" s="3"/>
      <c r="W47" s="3"/>
      <c r="Z47" s="54"/>
      <c r="AA47" s="3"/>
      <c r="AB47" s="3"/>
      <c r="AC47" s="3"/>
      <c r="AD47" s="3"/>
      <c r="AE47" s="3"/>
    </row>
    <row r="48" spans="1:31" s="1" customFormat="1">
      <c r="B48" s="54"/>
      <c r="C48" s="13"/>
      <c r="D48" s="54"/>
      <c r="E48" s="54"/>
      <c r="F48" s="13"/>
      <c r="G48" s="54"/>
      <c r="H48" s="54"/>
      <c r="I48" s="13"/>
      <c r="J48" s="54"/>
      <c r="K48" s="13"/>
      <c r="L48" s="54"/>
      <c r="M48" s="54"/>
      <c r="N48" s="54"/>
      <c r="T48" s="2"/>
      <c r="V48" s="3"/>
      <c r="W48" s="3"/>
      <c r="Z48" s="54"/>
      <c r="AA48" s="3"/>
      <c r="AB48" s="3"/>
      <c r="AC48" s="3"/>
      <c r="AD48" s="3"/>
      <c r="AE48" s="3"/>
    </row>
    <row r="49" spans="2:31" s="1" customFormat="1">
      <c r="B49" s="54"/>
      <c r="C49" s="13"/>
      <c r="D49" s="54"/>
      <c r="E49" s="54"/>
      <c r="F49" s="13"/>
      <c r="G49" s="54"/>
      <c r="H49" s="54"/>
      <c r="I49" s="13"/>
      <c r="J49" s="54"/>
      <c r="K49" s="13"/>
      <c r="L49" s="54"/>
      <c r="M49" s="54"/>
      <c r="N49" s="54"/>
      <c r="T49" s="2"/>
      <c r="V49" s="3"/>
      <c r="W49" s="3"/>
      <c r="Z49" s="54"/>
      <c r="AA49" s="3"/>
      <c r="AB49" s="3"/>
      <c r="AC49" s="3"/>
      <c r="AD49" s="3"/>
      <c r="AE49" s="3"/>
    </row>
    <row r="50" spans="2:31" s="1" customFormat="1">
      <c r="B50" s="54"/>
      <c r="C50" s="13"/>
      <c r="D50" s="54"/>
      <c r="E50" s="54"/>
      <c r="F50" s="13"/>
      <c r="G50" s="54"/>
      <c r="H50" s="54"/>
      <c r="I50" s="13"/>
      <c r="J50" s="54"/>
      <c r="K50" s="13"/>
      <c r="L50" s="54"/>
      <c r="M50" s="54"/>
      <c r="N50" s="54"/>
      <c r="T50" s="2"/>
      <c r="V50" s="3"/>
      <c r="W50" s="3"/>
      <c r="Z50" s="54"/>
      <c r="AA50" s="3"/>
      <c r="AB50" s="3"/>
      <c r="AC50" s="3"/>
      <c r="AD50" s="3"/>
      <c r="AE50" s="3"/>
    </row>
    <row r="51" spans="2:31" s="1" customFormat="1">
      <c r="B51" s="54"/>
      <c r="C51" s="13"/>
      <c r="D51" s="54"/>
      <c r="E51" s="54"/>
      <c r="F51" s="13"/>
      <c r="G51" s="54"/>
      <c r="H51" s="54"/>
      <c r="I51" s="13"/>
      <c r="J51" s="54"/>
      <c r="K51" s="13"/>
      <c r="L51" s="54"/>
      <c r="M51" s="54"/>
      <c r="N51" s="54"/>
      <c r="T51" s="2"/>
      <c r="V51" s="3"/>
      <c r="W51" s="3"/>
      <c r="X51" s="3"/>
      <c r="AA51" s="54"/>
      <c r="AB51" s="3"/>
      <c r="AC51" s="3"/>
      <c r="AD51" s="3"/>
      <c r="AE51" s="3"/>
    </row>
    <row r="52" spans="2:31" s="1" customFormat="1">
      <c r="B52" s="54"/>
      <c r="C52" s="13"/>
      <c r="D52" s="54"/>
      <c r="E52" s="54"/>
      <c r="F52" s="13"/>
      <c r="G52" s="54"/>
      <c r="H52" s="54"/>
      <c r="I52" s="13"/>
      <c r="J52" s="54"/>
      <c r="K52" s="13"/>
      <c r="L52" s="54"/>
      <c r="M52" s="54"/>
      <c r="N52" s="54"/>
      <c r="O52" s="3"/>
      <c r="T52" s="2"/>
      <c r="V52" s="3"/>
      <c r="W52" s="3"/>
      <c r="X52" s="3"/>
      <c r="AA52" s="54"/>
      <c r="AB52" s="3"/>
      <c r="AC52" s="3"/>
      <c r="AD52" s="3"/>
      <c r="AE52" s="3"/>
    </row>
    <row r="53" spans="2:31" s="1" customFormat="1">
      <c r="B53" s="54"/>
      <c r="C53" s="13"/>
      <c r="D53" s="54"/>
      <c r="E53" s="54"/>
      <c r="F53" s="13"/>
      <c r="G53" s="54"/>
      <c r="H53" s="54"/>
      <c r="I53" s="13"/>
      <c r="J53" s="54"/>
      <c r="K53" s="13"/>
      <c r="L53" s="54"/>
      <c r="M53" s="54"/>
      <c r="N53" s="54"/>
      <c r="O53" s="3"/>
      <c r="T53" s="2"/>
      <c r="V53" s="3"/>
      <c r="W53" s="3"/>
      <c r="X53" s="3"/>
      <c r="AA53" s="54"/>
      <c r="AB53" s="3"/>
      <c r="AC53" s="3"/>
      <c r="AD53" s="3"/>
      <c r="AE53" s="3"/>
    </row>
    <row r="54" spans="2:31">
      <c r="B54" s="54"/>
      <c r="C54" s="13"/>
      <c r="D54" s="54"/>
      <c r="F54" s="13"/>
      <c r="I54" s="13"/>
      <c r="K54" s="13"/>
      <c r="O54" s="3"/>
      <c r="P54" s="1"/>
      <c r="V54" s="3"/>
    </row>
    <row r="55" spans="2:31">
      <c r="B55" s="54"/>
      <c r="C55" s="13"/>
      <c r="D55" s="54"/>
      <c r="F55" s="13"/>
      <c r="I55" s="13"/>
      <c r="K55" s="13"/>
      <c r="O55" s="3"/>
      <c r="P55" s="1"/>
      <c r="V55" s="3"/>
    </row>
    <row r="56" spans="2:31">
      <c r="B56" s="54"/>
      <c r="C56" s="13"/>
      <c r="D56" s="54"/>
      <c r="F56" s="13"/>
      <c r="I56" s="13"/>
      <c r="K56" s="13"/>
      <c r="O56" s="3"/>
      <c r="P56" s="1"/>
      <c r="V56" s="3"/>
    </row>
    <row r="57" spans="2:31">
      <c r="B57" s="54"/>
      <c r="C57" s="13"/>
      <c r="D57" s="54"/>
      <c r="F57" s="13"/>
      <c r="I57" s="13"/>
      <c r="K57" s="13"/>
      <c r="O57" s="3"/>
      <c r="P57" s="1"/>
      <c r="V57" s="3"/>
    </row>
    <row r="58" spans="2:31">
      <c r="B58" s="54"/>
      <c r="C58" s="13"/>
      <c r="D58" s="54"/>
      <c r="F58" s="13"/>
      <c r="I58" s="13"/>
      <c r="K58" s="13"/>
      <c r="O58" s="3"/>
      <c r="P58" s="1"/>
      <c r="V58" s="3"/>
    </row>
    <row r="59" spans="2:31">
      <c r="B59" s="54"/>
      <c r="C59" s="13"/>
      <c r="D59" s="54"/>
      <c r="F59" s="13"/>
      <c r="I59" s="13"/>
      <c r="K59" s="13"/>
      <c r="O59" s="3"/>
      <c r="P59" s="1"/>
      <c r="V59" s="3"/>
    </row>
    <row r="60" spans="2:31">
      <c r="B60" s="54"/>
      <c r="D60" s="54"/>
      <c r="O60" s="3"/>
      <c r="P60" s="1"/>
      <c r="V60" s="3"/>
    </row>
    <row r="61" spans="2:31">
      <c r="B61" s="61"/>
      <c r="C61" s="73"/>
      <c r="D61" s="54"/>
      <c r="O61" s="3"/>
      <c r="P61" s="1"/>
      <c r="V61" s="3"/>
    </row>
    <row r="62" spans="2:31">
      <c r="B62" s="54"/>
      <c r="C62" s="13"/>
      <c r="D62" s="54"/>
      <c r="O62" s="3"/>
      <c r="P62" s="1"/>
      <c r="V62" s="3"/>
    </row>
    <row r="63" spans="2:31">
      <c r="O63" s="3"/>
      <c r="P63" s="1"/>
      <c r="V63" s="3"/>
    </row>
    <row r="64" spans="2:31">
      <c r="P64" s="1"/>
      <c r="V64" s="3"/>
    </row>
  </sheetData>
  <pageMargins left="1" right="2.9" top="1" bottom="1.5" header="0" footer="0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workbookViewId="0"/>
  </sheetViews>
  <sheetFormatPr defaultRowHeight="15"/>
  <cols>
    <col min="1" max="1" width="9.85546875" style="31" customWidth="1"/>
    <col min="2" max="16384" width="9.140625" style="11"/>
  </cols>
  <sheetData>
    <row r="1" spans="1:13">
      <c r="A1" s="31" t="s">
        <v>266</v>
      </c>
    </row>
    <row r="2" spans="1:13">
      <c r="A2" s="31" t="s">
        <v>267</v>
      </c>
    </row>
    <row r="5" spans="1:13">
      <c r="A5" s="47"/>
      <c r="B5" s="130">
        <v>0</v>
      </c>
      <c r="C5" s="130">
        <v>1</v>
      </c>
      <c r="D5" s="130">
        <v>2</v>
      </c>
      <c r="E5" s="130">
        <v>3</v>
      </c>
      <c r="F5" s="107">
        <v>4</v>
      </c>
      <c r="G5" s="103" t="s">
        <v>268</v>
      </c>
      <c r="H5" s="26">
        <v>6</v>
      </c>
      <c r="J5" s="26"/>
      <c r="K5" s="26"/>
      <c r="L5" s="26"/>
      <c r="M5" s="26"/>
    </row>
    <row r="6" spans="1:13">
      <c r="A6" s="47">
        <v>2000</v>
      </c>
      <c r="B6" s="22">
        <v>13.308293574</v>
      </c>
      <c r="C6" s="22">
        <v>8.1210029439000007</v>
      </c>
      <c r="D6" s="22">
        <v>11.105471526000001</v>
      </c>
      <c r="E6" s="22">
        <v>11.775454269000001</v>
      </c>
      <c r="F6" s="22">
        <v>13.815856258</v>
      </c>
      <c r="G6" s="22">
        <v>16.932291138</v>
      </c>
      <c r="H6" s="22">
        <v>24.941630290999999</v>
      </c>
      <c r="J6" s="12"/>
      <c r="K6" s="12"/>
      <c r="L6" s="12"/>
      <c r="M6" s="12"/>
    </row>
    <row r="7" spans="1:13">
      <c r="A7" s="85">
        <v>2001</v>
      </c>
      <c r="B7" s="22">
        <v>8.4910333895000001</v>
      </c>
      <c r="C7" s="22">
        <v>6.5193698603000003</v>
      </c>
      <c r="D7" s="22">
        <v>10.323986922</v>
      </c>
      <c r="E7" s="22">
        <v>12.691964728</v>
      </c>
      <c r="F7" s="22">
        <v>15.664321807</v>
      </c>
      <c r="G7" s="22">
        <v>18.319627465</v>
      </c>
      <c r="H7" s="22">
        <v>27.989695828999999</v>
      </c>
      <c r="J7" s="12"/>
      <c r="K7" s="12"/>
      <c r="L7" s="12"/>
      <c r="M7" s="12"/>
    </row>
    <row r="8" spans="1:13">
      <c r="A8" s="47">
        <v>2002</v>
      </c>
      <c r="B8" s="22">
        <v>5.6620489690999998</v>
      </c>
      <c r="C8" s="22">
        <v>4.9532860825</v>
      </c>
      <c r="D8" s="22">
        <v>9.1978092783999994</v>
      </c>
      <c r="E8" s="22">
        <v>12.620811856</v>
      </c>
      <c r="F8" s="22">
        <v>16.454574741999998</v>
      </c>
      <c r="G8" s="22">
        <v>18.75</v>
      </c>
      <c r="H8" s="22">
        <v>32.361469071999998</v>
      </c>
      <c r="J8" s="12"/>
      <c r="K8" s="12"/>
      <c r="L8" s="12"/>
      <c r="M8" s="12"/>
    </row>
    <row r="9" spans="1:13">
      <c r="A9" s="85">
        <v>2003</v>
      </c>
      <c r="B9" s="22">
        <v>5.1730936046</v>
      </c>
      <c r="C9" s="22">
        <v>4.3845122624000004</v>
      </c>
      <c r="D9" s="22">
        <v>8.4930210550999998</v>
      </c>
      <c r="E9" s="22">
        <v>11.032252977000001</v>
      </c>
      <c r="F9" s="22">
        <v>15.889914044999999</v>
      </c>
      <c r="G9" s="22">
        <v>19.430644270999998</v>
      </c>
      <c r="H9" s="22">
        <v>35.596561784999999</v>
      </c>
      <c r="J9" s="12"/>
      <c r="K9" s="12"/>
      <c r="L9" s="12"/>
      <c r="M9" s="12"/>
    </row>
    <row r="10" spans="1:13">
      <c r="A10" s="47">
        <v>2004</v>
      </c>
      <c r="B10" s="22">
        <v>4.0932480898000003</v>
      </c>
      <c r="C10" s="22">
        <v>3.8203648837999999</v>
      </c>
      <c r="D10" s="22">
        <v>7.7654763760999996</v>
      </c>
      <c r="E10" s="22">
        <v>10.938718228999999</v>
      </c>
      <c r="F10" s="22">
        <v>15.42179947</v>
      </c>
      <c r="G10" s="22">
        <v>20.169967253999999</v>
      </c>
      <c r="H10" s="22">
        <v>37.790425698</v>
      </c>
      <c r="J10" s="12"/>
      <c r="K10" s="12"/>
      <c r="L10" s="12"/>
      <c r="M10" s="12"/>
    </row>
    <row r="11" spans="1:13">
      <c r="A11" s="85">
        <v>2005</v>
      </c>
      <c r="B11" s="22">
        <v>3.5773026315999998</v>
      </c>
      <c r="C11" s="22">
        <v>3.6348684211000002</v>
      </c>
      <c r="D11" s="22">
        <v>6.7105263158000001</v>
      </c>
      <c r="E11" s="22">
        <v>10.699013158</v>
      </c>
      <c r="F11" s="22">
        <v>15.304276315999999</v>
      </c>
      <c r="G11" s="22">
        <v>20.230263158</v>
      </c>
      <c r="H11" s="22">
        <v>39.84375</v>
      </c>
      <c r="J11" s="12"/>
      <c r="K11" s="12"/>
      <c r="L11" s="12"/>
      <c r="M11" s="12"/>
    </row>
    <row r="12" spans="1:13">
      <c r="A12" s="47">
        <v>2006</v>
      </c>
      <c r="B12" s="22">
        <v>3.051965906</v>
      </c>
      <c r="C12" s="22">
        <v>2.9511502154000002</v>
      </c>
      <c r="D12" s="22">
        <v>6.2505728164000001</v>
      </c>
      <c r="E12" s="22">
        <v>10.145724498</v>
      </c>
      <c r="F12" s="22">
        <v>15.52561635</v>
      </c>
      <c r="G12" s="22">
        <v>20.942168454000001</v>
      </c>
      <c r="H12" s="22">
        <v>41.13280176</v>
      </c>
      <c r="J12" s="12"/>
      <c r="K12" s="12"/>
      <c r="L12" s="12"/>
      <c r="M12" s="12"/>
    </row>
    <row r="13" spans="1:13">
      <c r="A13" s="85">
        <v>2007</v>
      </c>
      <c r="B13" s="22">
        <v>2.7966275961</v>
      </c>
      <c r="C13" s="22">
        <v>3.6500102817000002</v>
      </c>
      <c r="D13" s="22">
        <v>5.8914250463000002</v>
      </c>
      <c r="E13" s="22">
        <v>10.209747070000001</v>
      </c>
      <c r="F13" s="22">
        <v>15.175817396999999</v>
      </c>
      <c r="G13" s="22">
        <v>21.900061690000001</v>
      </c>
      <c r="H13" s="22">
        <v>40.376310918999998</v>
      </c>
      <c r="J13" s="12"/>
      <c r="K13" s="12"/>
      <c r="L13" s="12"/>
      <c r="M13" s="12"/>
    </row>
    <row r="14" spans="1:13">
      <c r="A14" s="47">
        <v>2008</v>
      </c>
      <c r="B14" s="22">
        <v>3.1799248197000001</v>
      </c>
      <c r="C14" s="22">
        <v>2.8345016762999999</v>
      </c>
      <c r="D14" s="22">
        <v>5.9737884791000004</v>
      </c>
      <c r="E14" s="22">
        <v>10.220461241000001</v>
      </c>
      <c r="F14" s="22">
        <v>14.528091029</v>
      </c>
      <c r="G14" s="22">
        <v>21.365437366999998</v>
      </c>
      <c r="H14" s="22">
        <v>41.897795387999999</v>
      </c>
      <c r="J14" s="12"/>
      <c r="K14" s="12"/>
      <c r="L14" s="12"/>
      <c r="M14" s="12"/>
    </row>
    <row r="15" spans="1:13">
      <c r="A15" s="85">
        <v>2009</v>
      </c>
      <c r="B15" s="22">
        <v>2.6175563242000002</v>
      </c>
      <c r="C15" s="22">
        <v>2.7951762175999999</v>
      </c>
      <c r="D15" s="22">
        <v>5.7118818359999999</v>
      </c>
      <c r="E15" s="22">
        <v>8.3013929138999991</v>
      </c>
      <c r="F15" s="22">
        <v>14.910722633000001</v>
      </c>
      <c r="G15" s="22">
        <v>21.566794428000001</v>
      </c>
      <c r="H15" s="22">
        <v>44.096475646999998</v>
      </c>
      <c r="J15" s="12"/>
      <c r="K15" s="12"/>
      <c r="L15" s="12"/>
      <c r="M15" s="12"/>
    </row>
    <row r="16" spans="1:13">
      <c r="A16" s="85">
        <v>2010</v>
      </c>
      <c r="B16" s="22">
        <v>2.6827012026000001</v>
      </c>
      <c r="C16" s="22">
        <v>2.9499434679999998</v>
      </c>
      <c r="D16" s="22">
        <v>6.7016137321000002</v>
      </c>
      <c r="E16" s="22">
        <v>10.669133518000001</v>
      </c>
      <c r="F16" s="22">
        <v>15.695343816999999</v>
      </c>
      <c r="G16" s="22">
        <v>21.543838010000002</v>
      </c>
      <c r="H16" s="22">
        <v>39.757426250999998</v>
      </c>
      <c r="J16" s="12"/>
      <c r="K16" s="12"/>
      <c r="L16" s="12"/>
      <c r="M16" s="12"/>
    </row>
    <row r="17" spans="1:13">
      <c r="A17" s="85">
        <v>2011</v>
      </c>
      <c r="B17" s="22">
        <v>1.9581280787999999</v>
      </c>
      <c r="C17" s="22">
        <v>1.9704433498</v>
      </c>
      <c r="D17" s="22">
        <v>3.7931034483000001</v>
      </c>
      <c r="E17" s="22">
        <v>6.6995073891999999</v>
      </c>
      <c r="F17" s="22">
        <v>12.389162561999999</v>
      </c>
      <c r="G17" s="22">
        <v>21.133004926000002</v>
      </c>
      <c r="H17" s="22">
        <v>52.056650245999997</v>
      </c>
      <c r="J17" s="12"/>
      <c r="K17" s="12"/>
      <c r="L17" s="12"/>
      <c r="M17" s="12"/>
    </row>
    <row r="18" spans="1:13">
      <c r="A18" s="24"/>
      <c r="H18" s="22"/>
    </row>
    <row r="19" spans="1:13">
      <c r="A19" s="47"/>
    </row>
    <row r="20" spans="1:13">
      <c r="A20" s="47"/>
    </row>
    <row r="21" spans="1:13">
      <c r="A21" s="47"/>
    </row>
    <row r="22" spans="1:13">
      <c r="A22" s="47"/>
    </row>
    <row r="23" spans="1:13">
      <c r="A23" s="47"/>
    </row>
  </sheetData>
  <pageMargins left="0.75" right="0.75" top="1" bottom="1" header="0.5" footer="0.5"/>
  <pageSetup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workbookViewId="0"/>
  </sheetViews>
  <sheetFormatPr defaultRowHeight="15"/>
  <cols>
    <col min="1" max="1" width="9.85546875" style="31" customWidth="1"/>
    <col min="2" max="5" width="12.5703125" style="26" customWidth="1"/>
    <col min="6" max="8" width="9.140625" style="11"/>
    <col min="9" max="9" width="10.42578125" style="11" bestFit="1" customWidth="1"/>
    <col min="10" max="16384" width="9.140625" style="11"/>
  </cols>
  <sheetData>
    <row r="1" spans="1:7">
      <c r="A1" s="31" t="s">
        <v>269</v>
      </c>
    </row>
    <row r="2" spans="1:7">
      <c r="A2" s="31" t="s">
        <v>270</v>
      </c>
    </row>
    <row r="3" spans="1:7">
      <c r="G3" s="131"/>
    </row>
    <row r="5" spans="1:7">
      <c r="A5" s="47"/>
      <c r="B5" s="26" t="s">
        <v>71</v>
      </c>
      <c r="C5" s="23" t="s">
        <v>37</v>
      </c>
      <c r="D5" s="26" t="s">
        <v>190</v>
      </c>
      <c r="E5" s="26" t="s">
        <v>271</v>
      </c>
    </row>
    <row r="6" spans="1:7">
      <c r="A6" s="47">
        <v>2010</v>
      </c>
      <c r="B6" s="105">
        <v>2.9359999999999999</v>
      </c>
      <c r="C6" s="28">
        <v>3.0950000000000002</v>
      </c>
      <c r="D6" s="28">
        <v>2.7534800000000001</v>
      </c>
      <c r="E6" s="22">
        <v>2.6987899999999998</v>
      </c>
    </row>
    <row r="7" spans="1:7">
      <c r="A7" s="85" t="s">
        <v>224</v>
      </c>
      <c r="B7" s="28">
        <v>2.6720000000000002</v>
      </c>
      <c r="C7" s="28">
        <v>2.823</v>
      </c>
      <c r="D7" s="28">
        <v>2.5466199999999999</v>
      </c>
      <c r="E7" s="22">
        <v>2.1428099999999999</v>
      </c>
    </row>
    <row r="8" spans="1:7">
      <c r="A8" s="47" t="s">
        <v>225</v>
      </c>
      <c r="B8" s="28">
        <v>2.9239999999999999</v>
      </c>
      <c r="C8" s="28">
        <v>3.121</v>
      </c>
      <c r="D8" s="28">
        <v>2.7139899999999999</v>
      </c>
      <c r="E8" s="22">
        <v>2.5284399999999998</v>
      </c>
    </row>
    <row r="9" spans="1:7">
      <c r="A9" s="85" t="s">
        <v>226</v>
      </c>
      <c r="B9" s="28">
        <v>2.7370000000000001</v>
      </c>
      <c r="C9" s="28">
        <v>2.8740000000000001</v>
      </c>
      <c r="D9" s="28">
        <v>2.6243099999999999</v>
      </c>
      <c r="E9" s="22">
        <v>2.2489400000000002</v>
      </c>
    </row>
    <row r="10" spans="1:7">
      <c r="A10" s="47" t="s">
        <v>227</v>
      </c>
      <c r="B10" s="28">
        <v>2.7509999999999999</v>
      </c>
      <c r="C10" s="28">
        <v>2.944</v>
      </c>
      <c r="D10" s="28">
        <v>2.5963699999999998</v>
      </c>
      <c r="E10" s="22">
        <v>2.0470700000000002</v>
      </c>
    </row>
    <row r="11" spans="1:7">
      <c r="A11" s="85" t="s">
        <v>228</v>
      </c>
      <c r="B11" s="28">
        <v>2.68</v>
      </c>
      <c r="C11" s="28">
        <v>2.9209999999999998</v>
      </c>
      <c r="D11" s="28">
        <v>2.4794800000000001</v>
      </c>
      <c r="E11" s="22">
        <v>1.85029</v>
      </c>
    </row>
    <row r="12" spans="1:7">
      <c r="A12" s="47" t="s">
        <v>229</v>
      </c>
      <c r="B12" s="28">
        <v>2.7090000000000001</v>
      </c>
      <c r="C12" s="28">
        <v>2.907</v>
      </c>
      <c r="D12" s="28">
        <v>2.5543800000000001</v>
      </c>
      <c r="E12" s="22">
        <v>1.96723</v>
      </c>
    </row>
    <row r="13" spans="1:7">
      <c r="A13" s="85" t="s">
        <v>230</v>
      </c>
      <c r="B13" s="28">
        <v>2.7389999999999999</v>
      </c>
      <c r="C13" s="28">
        <v>2.9239999999999999</v>
      </c>
      <c r="D13" s="28">
        <v>2.5809099999999998</v>
      </c>
      <c r="E13" s="22">
        <v>2.14235</v>
      </c>
    </row>
    <row r="14" spans="1:7">
      <c r="A14" s="47" t="s">
        <v>231</v>
      </c>
      <c r="B14" s="28">
        <v>2.7690000000000001</v>
      </c>
      <c r="C14" s="28">
        <v>2.9609999999999999</v>
      </c>
      <c r="D14" s="28">
        <v>2.5897999999999999</v>
      </c>
      <c r="E14" s="22">
        <v>2.2450199999999998</v>
      </c>
    </row>
    <row r="15" spans="1:7">
      <c r="A15" s="85" t="s">
        <v>232</v>
      </c>
      <c r="B15" s="132">
        <v>2.8069999999999999</v>
      </c>
      <c r="C15" s="28">
        <v>3.016</v>
      </c>
      <c r="D15" s="28">
        <v>2.63192</v>
      </c>
      <c r="E15" s="22">
        <v>2.1167500000000001</v>
      </c>
    </row>
    <row r="16" spans="1:7">
      <c r="A16" s="47" t="s">
        <v>233</v>
      </c>
      <c r="B16" s="132">
        <v>2.7970000000000002</v>
      </c>
      <c r="C16" s="132">
        <v>3.0190000000000001</v>
      </c>
      <c r="D16" s="28">
        <v>2.5958000000000001</v>
      </c>
      <c r="E16" s="28">
        <v>2.1650100000000001</v>
      </c>
    </row>
    <row r="17" spans="1:13">
      <c r="A17" s="85" t="s">
        <v>234</v>
      </c>
      <c r="B17" s="132">
        <v>3.1120000000000001</v>
      </c>
      <c r="C17" s="132">
        <v>3.3210000000000002</v>
      </c>
      <c r="D17" s="28">
        <v>2.92319</v>
      </c>
      <c r="E17" s="28">
        <v>2.51742</v>
      </c>
    </row>
    <row r="18" spans="1:13">
      <c r="A18" s="85">
        <v>2011</v>
      </c>
      <c r="B18" s="132">
        <v>3.4260000000000002</v>
      </c>
      <c r="C18" s="132">
        <v>3.63666</v>
      </c>
      <c r="D18" s="28">
        <v>3.2398500000000001</v>
      </c>
      <c r="E18" s="28">
        <v>2.78566</v>
      </c>
    </row>
    <row r="19" spans="1:13">
      <c r="A19" s="85" t="s">
        <v>224</v>
      </c>
      <c r="B19" s="132">
        <v>3.1469999999999998</v>
      </c>
      <c r="C19" s="132">
        <v>3.3739699999999999</v>
      </c>
      <c r="D19" s="28">
        <v>2.9350100000000001</v>
      </c>
      <c r="E19" s="28">
        <v>2.5373100000000002</v>
      </c>
    </row>
    <row r="20" spans="1:13">
      <c r="A20" s="47" t="s">
        <v>225</v>
      </c>
      <c r="B20" s="132">
        <v>3.4279999999999999</v>
      </c>
      <c r="C20" s="132">
        <v>3.6396799999999998</v>
      </c>
      <c r="D20" s="28">
        <v>3.2551800000000002</v>
      </c>
      <c r="E20" s="28">
        <v>2.7170800000000002</v>
      </c>
    </row>
    <row r="21" spans="1:13">
      <c r="A21" s="85" t="s">
        <v>226</v>
      </c>
      <c r="B21" s="28">
        <v>3.1960000000000002</v>
      </c>
      <c r="C21" s="132">
        <v>3.3535300000000001</v>
      </c>
      <c r="D21" s="28">
        <v>3.08555</v>
      </c>
      <c r="E21" s="28">
        <v>2.5445000000000002</v>
      </c>
    </row>
    <row r="22" spans="1:13">
      <c r="A22" s="47" t="s">
        <v>227</v>
      </c>
      <c r="B22" s="132">
        <v>3.1840000000000002</v>
      </c>
      <c r="C22" s="132">
        <v>3.3535200000000001</v>
      </c>
      <c r="D22" s="28">
        <v>3.0222000000000002</v>
      </c>
      <c r="E22" s="28">
        <v>2.7515900000000002</v>
      </c>
    </row>
    <row r="23" spans="1:13">
      <c r="A23" s="85" t="s">
        <v>228</v>
      </c>
      <c r="B23" s="105">
        <v>3.137</v>
      </c>
      <c r="C23" s="105">
        <v>3.3347899999999999</v>
      </c>
      <c r="D23" s="28">
        <v>2.9755500000000001</v>
      </c>
      <c r="E23" s="28">
        <v>2.4622099999999998</v>
      </c>
    </row>
    <row r="24" spans="1:13">
      <c r="A24" s="47" t="s">
        <v>229</v>
      </c>
      <c r="B24" s="28">
        <v>3.0819999999999999</v>
      </c>
      <c r="C24" s="28">
        <v>3.2877800000000001</v>
      </c>
      <c r="D24" s="28">
        <v>2.9223300000000001</v>
      </c>
      <c r="E24" s="28">
        <v>2.3362699999999998</v>
      </c>
      <c r="K24" s="12"/>
      <c r="L24" s="12"/>
      <c r="M24" s="12"/>
    </row>
    <row r="25" spans="1:13">
      <c r="A25" s="85" t="s">
        <v>230</v>
      </c>
      <c r="B25" s="28">
        <v>3.327</v>
      </c>
      <c r="C25" s="28">
        <v>3.4822199999999999</v>
      </c>
      <c r="D25" s="28">
        <v>3.2307299999999999</v>
      </c>
      <c r="E25" s="28">
        <v>2.6205500000000002</v>
      </c>
      <c r="K25" s="12"/>
      <c r="L25" s="12"/>
      <c r="M25" s="12"/>
    </row>
    <row r="26" spans="1:13">
      <c r="A26" s="47" t="s">
        <v>231</v>
      </c>
      <c r="B26" s="28">
        <v>3.61</v>
      </c>
      <c r="C26" s="28">
        <v>3.7903799999999999</v>
      </c>
      <c r="D26" s="28">
        <v>3.4771399999999999</v>
      </c>
      <c r="E26" s="28">
        <v>2.94137</v>
      </c>
      <c r="K26" s="12"/>
      <c r="L26" s="12"/>
      <c r="M26" s="12"/>
    </row>
    <row r="27" spans="1:13">
      <c r="A27" s="85" t="s">
        <v>232</v>
      </c>
      <c r="B27" s="28">
        <v>3.669</v>
      </c>
      <c r="C27" s="28">
        <v>3.84015</v>
      </c>
      <c r="D27" s="28">
        <v>3.5026799999999998</v>
      </c>
      <c r="E27" s="28">
        <v>3.27529</v>
      </c>
      <c r="K27" s="12"/>
      <c r="L27" s="12"/>
      <c r="M27" s="12"/>
    </row>
    <row r="28" spans="1:13">
      <c r="A28" s="47" t="s">
        <v>233</v>
      </c>
      <c r="B28" s="28">
        <v>3.5939999999999999</v>
      </c>
      <c r="C28" s="28">
        <v>3.7518500000000001</v>
      </c>
      <c r="D28" s="28">
        <v>3.4550999999999998</v>
      </c>
      <c r="E28" s="28">
        <v>3.1583000000000001</v>
      </c>
      <c r="K28" s="12"/>
      <c r="L28" s="12"/>
      <c r="M28" s="12"/>
    </row>
    <row r="29" spans="1:13">
      <c r="A29" s="85" t="s">
        <v>234</v>
      </c>
      <c r="B29" s="28">
        <v>3.6909999999999998</v>
      </c>
      <c r="C29" s="28">
        <v>3.8498999999999999</v>
      </c>
      <c r="D29" s="28">
        <v>3.5847000000000002</v>
      </c>
      <c r="E29" s="28">
        <v>3.0768300000000002</v>
      </c>
      <c r="K29" s="12"/>
      <c r="L29" s="12"/>
      <c r="M29" s="12"/>
    </row>
    <row r="30" spans="1:13">
      <c r="A30" s="85">
        <v>2012</v>
      </c>
      <c r="B30" s="28">
        <v>3.8260000000000001</v>
      </c>
      <c r="C30" s="28">
        <v>4.0731299999999999</v>
      </c>
      <c r="D30" s="28">
        <v>3.5891899999999999</v>
      </c>
      <c r="E30" s="28">
        <v>3.2625000000000002</v>
      </c>
      <c r="K30" s="12"/>
      <c r="L30" s="12"/>
      <c r="M30" s="12"/>
    </row>
    <row r="31" spans="1:13">
      <c r="A31" s="85" t="s">
        <v>224</v>
      </c>
      <c r="B31" s="28">
        <v>3.6040000000000001</v>
      </c>
      <c r="C31" s="28">
        <v>3.8252899999999999</v>
      </c>
      <c r="D31" s="28">
        <v>3.36232</v>
      </c>
      <c r="E31" s="28">
        <v>3.2730000000000001</v>
      </c>
      <c r="K31" s="12"/>
      <c r="L31" s="12"/>
      <c r="M31" s="12"/>
    </row>
    <row r="32" spans="1:13">
      <c r="A32" s="47" t="s">
        <v>225</v>
      </c>
      <c r="B32" s="28">
        <v>3.7170000000000001</v>
      </c>
      <c r="C32" s="28">
        <v>3.9504800000000002</v>
      </c>
      <c r="D32" s="28">
        <v>3.4504700000000001</v>
      </c>
      <c r="E32" s="28">
        <v>3.4417</v>
      </c>
      <c r="K32" s="12"/>
      <c r="L32" s="12"/>
      <c r="M32" s="12"/>
    </row>
    <row r="33" spans="1:14">
      <c r="A33" s="85" t="s">
        <v>226</v>
      </c>
      <c r="B33" s="28">
        <v>3.44</v>
      </c>
      <c r="C33" s="28">
        <v>3.6656300000000002</v>
      </c>
      <c r="D33" s="28">
        <v>3.22248</v>
      </c>
      <c r="E33" s="28">
        <v>2.9680200000000001</v>
      </c>
      <c r="K33" s="12"/>
      <c r="L33" s="12"/>
      <c r="M33" s="12"/>
    </row>
    <row r="34" spans="1:14">
      <c r="A34" s="47" t="s">
        <v>227</v>
      </c>
      <c r="B34" s="28">
        <v>3.4590000000000001</v>
      </c>
      <c r="C34" s="28">
        <v>3.6205500000000002</v>
      </c>
      <c r="D34" s="28">
        <v>3.3058000000000001</v>
      </c>
      <c r="E34" s="28">
        <v>3.1158899999999998</v>
      </c>
      <c r="K34" s="12"/>
      <c r="L34" s="12"/>
      <c r="M34" s="12"/>
      <c r="N34" s="12"/>
    </row>
    <row r="35" spans="1:14">
      <c r="A35" s="85" t="s">
        <v>228</v>
      </c>
      <c r="B35" s="28">
        <v>3.2829999999999999</v>
      </c>
      <c r="C35" s="28">
        <v>3.4901900000000001</v>
      </c>
      <c r="D35" s="28">
        <v>3.0767699999999998</v>
      </c>
      <c r="E35" s="28">
        <v>2.9072100000000001</v>
      </c>
      <c r="K35" s="12"/>
      <c r="L35" s="12"/>
      <c r="M35" s="12"/>
      <c r="N35" s="12"/>
    </row>
    <row r="36" spans="1:14">
      <c r="B36" s="28"/>
      <c r="C36" s="28"/>
      <c r="D36" s="28"/>
      <c r="E36" s="28"/>
    </row>
    <row r="50" spans="2:11">
      <c r="K50" s="12"/>
    </row>
    <row r="52" spans="2:11">
      <c r="B52" s="93"/>
      <c r="C52" s="23"/>
    </row>
  </sheetData>
  <pageMargins left="0.75" right="0.75" top="1" bottom="1" header="0.5" footer="0.5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showGridLines="0" zoomScaleNormal="100" workbookViewId="0"/>
  </sheetViews>
  <sheetFormatPr defaultRowHeight="15"/>
  <cols>
    <col min="1" max="1" width="12" style="133" customWidth="1"/>
    <col min="2" max="2" width="9.28515625" style="134" customWidth="1"/>
    <col min="3" max="3" width="8" style="134" customWidth="1"/>
    <col min="4" max="4" width="10.140625" style="134" customWidth="1"/>
    <col min="5" max="5" width="7.28515625" style="134" bestFit="1" customWidth="1"/>
    <col min="6" max="6" width="7.140625" style="134" customWidth="1"/>
    <col min="7" max="7" width="8" style="134" bestFit="1" customWidth="1"/>
    <col min="8" max="8" width="7.7109375" style="134" customWidth="1"/>
    <col min="9" max="9" width="7.42578125" style="135" customWidth="1"/>
    <col min="10" max="11" width="9.85546875" style="134" customWidth="1"/>
    <col min="12" max="12" width="7" style="135" customWidth="1"/>
    <col min="13" max="13" width="8.28515625" style="135" bestFit="1" customWidth="1"/>
    <col min="14" max="14" width="7.85546875" style="135" customWidth="1"/>
    <col min="15" max="16" width="7.5703125" style="135" bestFit="1" customWidth="1"/>
    <col min="17" max="17" width="10.85546875" style="135" customWidth="1"/>
    <col min="18" max="18" width="7.5703125" style="135" bestFit="1" customWidth="1"/>
    <col min="19" max="256" width="9.140625" style="135"/>
    <col min="257" max="257" width="26.85546875" style="135" customWidth="1"/>
    <col min="258" max="258" width="12" style="135" customWidth="1"/>
    <col min="259" max="259" width="7.28515625" style="135" bestFit="1" customWidth="1"/>
    <col min="260" max="260" width="6.42578125" style="135" customWidth="1"/>
    <col min="261" max="261" width="8" style="135" bestFit="1" customWidth="1"/>
    <col min="262" max="262" width="7.28515625" style="135" bestFit="1" customWidth="1"/>
    <col min="263" max="263" width="7.140625" style="135" customWidth="1"/>
    <col min="264" max="264" width="8" style="135" bestFit="1" customWidth="1"/>
    <col min="265" max="265" width="7.7109375" style="135" customWidth="1"/>
    <col min="266" max="266" width="5.85546875" style="135" customWidth="1"/>
    <col min="267" max="267" width="9.85546875" style="135" customWidth="1"/>
    <col min="268" max="268" width="7" style="135" customWidth="1"/>
    <col min="269" max="269" width="8.28515625" style="135" bestFit="1" customWidth="1"/>
    <col min="270" max="270" width="12.140625" style="135" customWidth="1"/>
    <col min="271" max="274" width="7.5703125" style="135" bestFit="1" customWidth="1"/>
    <col min="275" max="512" width="9.140625" style="135"/>
    <col min="513" max="513" width="26.85546875" style="135" customWidth="1"/>
    <col min="514" max="514" width="12" style="135" customWidth="1"/>
    <col min="515" max="515" width="7.28515625" style="135" bestFit="1" customWidth="1"/>
    <col min="516" max="516" width="6.42578125" style="135" customWidth="1"/>
    <col min="517" max="517" width="8" style="135" bestFit="1" customWidth="1"/>
    <col min="518" max="518" width="7.28515625" style="135" bestFit="1" customWidth="1"/>
    <col min="519" max="519" width="7.140625" style="135" customWidth="1"/>
    <col min="520" max="520" width="8" style="135" bestFit="1" customWidth="1"/>
    <col min="521" max="521" width="7.7109375" style="135" customWidth="1"/>
    <col min="522" max="522" width="5.85546875" style="135" customWidth="1"/>
    <col min="523" max="523" width="9.85546875" style="135" customWidth="1"/>
    <col min="524" max="524" width="7" style="135" customWidth="1"/>
    <col min="525" max="525" width="8.28515625" style="135" bestFit="1" customWidth="1"/>
    <col min="526" max="526" width="12.140625" style="135" customWidth="1"/>
    <col min="527" max="530" width="7.5703125" style="135" bestFit="1" customWidth="1"/>
    <col min="531" max="768" width="9.140625" style="135"/>
    <col min="769" max="769" width="26.85546875" style="135" customWidth="1"/>
    <col min="770" max="770" width="12" style="135" customWidth="1"/>
    <col min="771" max="771" width="7.28515625" style="135" bestFit="1" customWidth="1"/>
    <col min="772" max="772" width="6.42578125" style="135" customWidth="1"/>
    <col min="773" max="773" width="8" style="135" bestFit="1" customWidth="1"/>
    <col min="774" max="774" width="7.28515625" style="135" bestFit="1" customWidth="1"/>
    <col min="775" max="775" width="7.140625" style="135" customWidth="1"/>
    <col min="776" max="776" width="8" style="135" bestFit="1" customWidth="1"/>
    <col min="777" max="777" width="7.7109375" style="135" customWidth="1"/>
    <col min="778" max="778" width="5.85546875" style="135" customWidth="1"/>
    <col min="779" max="779" width="9.85546875" style="135" customWidth="1"/>
    <col min="780" max="780" width="7" style="135" customWidth="1"/>
    <col min="781" max="781" width="8.28515625" style="135" bestFit="1" customWidth="1"/>
    <col min="782" max="782" width="12.140625" style="135" customWidth="1"/>
    <col min="783" max="786" width="7.5703125" style="135" bestFit="1" customWidth="1"/>
    <col min="787" max="1024" width="9.140625" style="135"/>
    <col min="1025" max="1025" width="26.85546875" style="135" customWidth="1"/>
    <col min="1026" max="1026" width="12" style="135" customWidth="1"/>
    <col min="1027" max="1027" width="7.28515625" style="135" bestFit="1" customWidth="1"/>
    <col min="1028" max="1028" width="6.42578125" style="135" customWidth="1"/>
    <col min="1029" max="1029" width="8" style="135" bestFit="1" customWidth="1"/>
    <col min="1030" max="1030" width="7.28515625" style="135" bestFit="1" customWidth="1"/>
    <col min="1031" max="1031" width="7.140625" style="135" customWidth="1"/>
    <col min="1032" max="1032" width="8" style="135" bestFit="1" customWidth="1"/>
    <col min="1033" max="1033" width="7.7109375" style="135" customWidth="1"/>
    <col min="1034" max="1034" width="5.85546875" style="135" customWidth="1"/>
    <col min="1035" max="1035" width="9.85546875" style="135" customWidth="1"/>
    <col min="1036" max="1036" width="7" style="135" customWidth="1"/>
    <col min="1037" max="1037" width="8.28515625" style="135" bestFit="1" customWidth="1"/>
    <col min="1038" max="1038" width="12.140625" style="135" customWidth="1"/>
    <col min="1039" max="1042" width="7.5703125" style="135" bestFit="1" customWidth="1"/>
    <col min="1043" max="1280" width="9.140625" style="135"/>
    <col min="1281" max="1281" width="26.85546875" style="135" customWidth="1"/>
    <col min="1282" max="1282" width="12" style="135" customWidth="1"/>
    <col min="1283" max="1283" width="7.28515625" style="135" bestFit="1" customWidth="1"/>
    <col min="1284" max="1284" width="6.42578125" style="135" customWidth="1"/>
    <col min="1285" max="1285" width="8" style="135" bestFit="1" customWidth="1"/>
    <col min="1286" max="1286" width="7.28515625" style="135" bestFit="1" customWidth="1"/>
    <col min="1287" max="1287" width="7.140625" style="135" customWidth="1"/>
    <col min="1288" max="1288" width="8" style="135" bestFit="1" customWidth="1"/>
    <col min="1289" max="1289" width="7.7109375" style="135" customWidth="1"/>
    <col min="1290" max="1290" width="5.85546875" style="135" customWidth="1"/>
    <col min="1291" max="1291" width="9.85546875" style="135" customWidth="1"/>
    <col min="1292" max="1292" width="7" style="135" customWidth="1"/>
    <col min="1293" max="1293" width="8.28515625" style="135" bestFit="1" customWidth="1"/>
    <col min="1294" max="1294" width="12.140625" style="135" customWidth="1"/>
    <col min="1295" max="1298" width="7.5703125" style="135" bestFit="1" customWidth="1"/>
    <col min="1299" max="1536" width="9.140625" style="135"/>
    <col min="1537" max="1537" width="26.85546875" style="135" customWidth="1"/>
    <col min="1538" max="1538" width="12" style="135" customWidth="1"/>
    <col min="1539" max="1539" width="7.28515625" style="135" bestFit="1" customWidth="1"/>
    <col min="1540" max="1540" width="6.42578125" style="135" customWidth="1"/>
    <col min="1541" max="1541" width="8" style="135" bestFit="1" customWidth="1"/>
    <col min="1542" max="1542" width="7.28515625" style="135" bestFit="1" customWidth="1"/>
    <col min="1543" max="1543" width="7.140625" style="135" customWidth="1"/>
    <col min="1544" max="1544" width="8" style="135" bestFit="1" customWidth="1"/>
    <col min="1545" max="1545" width="7.7109375" style="135" customWidth="1"/>
    <col min="1546" max="1546" width="5.85546875" style="135" customWidth="1"/>
    <col min="1547" max="1547" width="9.85546875" style="135" customWidth="1"/>
    <col min="1548" max="1548" width="7" style="135" customWidth="1"/>
    <col min="1549" max="1549" width="8.28515625" style="135" bestFit="1" customWidth="1"/>
    <col min="1550" max="1550" width="12.140625" style="135" customWidth="1"/>
    <col min="1551" max="1554" width="7.5703125" style="135" bestFit="1" customWidth="1"/>
    <col min="1555" max="1792" width="9.140625" style="135"/>
    <col min="1793" max="1793" width="26.85546875" style="135" customWidth="1"/>
    <col min="1794" max="1794" width="12" style="135" customWidth="1"/>
    <col min="1795" max="1795" width="7.28515625" style="135" bestFit="1" customWidth="1"/>
    <col min="1796" max="1796" width="6.42578125" style="135" customWidth="1"/>
    <col min="1797" max="1797" width="8" style="135" bestFit="1" customWidth="1"/>
    <col min="1798" max="1798" width="7.28515625" style="135" bestFit="1" customWidth="1"/>
    <col min="1799" max="1799" width="7.140625" style="135" customWidth="1"/>
    <col min="1800" max="1800" width="8" style="135" bestFit="1" customWidth="1"/>
    <col min="1801" max="1801" width="7.7109375" style="135" customWidth="1"/>
    <col min="1802" max="1802" width="5.85546875" style="135" customWidth="1"/>
    <col min="1803" max="1803" width="9.85546875" style="135" customWidth="1"/>
    <col min="1804" max="1804" width="7" style="135" customWidth="1"/>
    <col min="1805" max="1805" width="8.28515625" style="135" bestFit="1" customWidth="1"/>
    <col min="1806" max="1806" width="12.140625" style="135" customWidth="1"/>
    <col min="1807" max="1810" width="7.5703125" style="135" bestFit="1" customWidth="1"/>
    <col min="1811" max="2048" width="9.140625" style="135"/>
    <col min="2049" max="2049" width="26.85546875" style="135" customWidth="1"/>
    <col min="2050" max="2050" width="12" style="135" customWidth="1"/>
    <col min="2051" max="2051" width="7.28515625" style="135" bestFit="1" customWidth="1"/>
    <col min="2052" max="2052" width="6.42578125" style="135" customWidth="1"/>
    <col min="2053" max="2053" width="8" style="135" bestFit="1" customWidth="1"/>
    <col min="2054" max="2054" width="7.28515625" style="135" bestFit="1" customWidth="1"/>
    <col min="2055" max="2055" width="7.140625" style="135" customWidth="1"/>
    <col min="2056" max="2056" width="8" style="135" bestFit="1" customWidth="1"/>
    <col min="2057" max="2057" width="7.7109375" style="135" customWidth="1"/>
    <col min="2058" max="2058" width="5.85546875" style="135" customWidth="1"/>
    <col min="2059" max="2059" width="9.85546875" style="135" customWidth="1"/>
    <col min="2060" max="2060" width="7" style="135" customWidth="1"/>
    <col min="2061" max="2061" width="8.28515625" style="135" bestFit="1" customWidth="1"/>
    <col min="2062" max="2062" width="12.140625" style="135" customWidth="1"/>
    <col min="2063" max="2066" width="7.5703125" style="135" bestFit="1" customWidth="1"/>
    <col min="2067" max="2304" width="9.140625" style="135"/>
    <col min="2305" max="2305" width="26.85546875" style="135" customWidth="1"/>
    <col min="2306" max="2306" width="12" style="135" customWidth="1"/>
    <col min="2307" max="2307" width="7.28515625" style="135" bestFit="1" customWidth="1"/>
    <col min="2308" max="2308" width="6.42578125" style="135" customWidth="1"/>
    <col min="2309" max="2309" width="8" style="135" bestFit="1" customWidth="1"/>
    <col min="2310" max="2310" width="7.28515625" style="135" bestFit="1" customWidth="1"/>
    <col min="2311" max="2311" width="7.140625" style="135" customWidth="1"/>
    <col min="2312" max="2312" width="8" style="135" bestFit="1" customWidth="1"/>
    <col min="2313" max="2313" width="7.7109375" style="135" customWidth="1"/>
    <col min="2314" max="2314" width="5.85546875" style="135" customWidth="1"/>
    <col min="2315" max="2315" width="9.85546875" style="135" customWidth="1"/>
    <col min="2316" max="2316" width="7" style="135" customWidth="1"/>
    <col min="2317" max="2317" width="8.28515625" style="135" bestFit="1" customWidth="1"/>
    <col min="2318" max="2318" width="12.140625" style="135" customWidth="1"/>
    <col min="2319" max="2322" width="7.5703125" style="135" bestFit="1" customWidth="1"/>
    <col min="2323" max="2560" width="9.140625" style="135"/>
    <col min="2561" max="2561" width="26.85546875" style="135" customWidth="1"/>
    <col min="2562" max="2562" width="12" style="135" customWidth="1"/>
    <col min="2563" max="2563" width="7.28515625" style="135" bestFit="1" customWidth="1"/>
    <col min="2564" max="2564" width="6.42578125" style="135" customWidth="1"/>
    <col min="2565" max="2565" width="8" style="135" bestFit="1" customWidth="1"/>
    <col min="2566" max="2566" width="7.28515625" style="135" bestFit="1" customWidth="1"/>
    <col min="2567" max="2567" width="7.140625" style="135" customWidth="1"/>
    <col min="2568" max="2568" width="8" style="135" bestFit="1" customWidth="1"/>
    <col min="2569" max="2569" width="7.7109375" style="135" customWidth="1"/>
    <col min="2570" max="2570" width="5.85546875" style="135" customWidth="1"/>
    <col min="2571" max="2571" width="9.85546875" style="135" customWidth="1"/>
    <col min="2572" max="2572" width="7" style="135" customWidth="1"/>
    <col min="2573" max="2573" width="8.28515625" style="135" bestFit="1" customWidth="1"/>
    <col min="2574" max="2574" width="12.140625" style="135" customWidth="1"/>
    <col min="2575" max="2578" width="7.5703125" style="135" bestFit="1" customWidth="1"/>
    <col min="2579" max="2816" width="9.140625" style="135"/>
    <col min="2817" max="2817" width="26.85546875" style="135" customWidth="1"/>
    <col min="2818" max="2818" width="12" style="135" customWidth="1"/>
    <col min="2819" max="2819" width="7.28515625" style="135" bestFit="1" customWidth="1"/>
    <col min="2820" max="2820" width="6.42578125" style="135" customWidth="1"/>
    <col min="2821" max="2821" width="8" style="135" bestFit="1" customWidth="1"/>
    <col min="2822" max="2822" width="7.28515625" style="135" bestFit="1" customWidth="1"/>
    <col min="2823" max="2823" width="7.140625" style="135" customWidth="1"/>
    <col min="2824" max="2824" width="8" style="135" bestFit="1" customWidth="1"/>
    <col min="2825" max="2825" width="7.7109375" style="135" customWidth="1"/>
    <col min="2826" max="2826" width="5.85546875" style="135" customWidth="1"/>
    <col min="2827" max="2827" width="9.85546875" style="135" customWidth="1"/>
    <col min="2828" max="2828" width="7" style="135" customWidth="1"/>
    <col min="2829" max="2829" width="8.28515625" style="135" bestFit="1" customWidth="1"/>
    <col min="2830" max="2830" width="12.140625" style="135" customWidth="1"/>
    <col min="2831" max="2834" width="7.5703125" style="135" bestFit="1" customWidth="1"/>
    <col min="2835" max="3072" width="9.140625" style="135"/>
    <col min="3073" max="3073" width="26.85546875" style="135" customWidth="1"/>
    <col min="3074" max="3074" width="12" style="135" customWidth="1"/>
    <col min="3075" max="3075" width="7.28515625" style="135" bestFit="1" customWidth="1"/>
    <col min="3076" max="3076" width="6.42578125" style="135" customWidth="1"/>
    <col min="3077" max="3077" width="8" style="135" bestFit="1" customWidth="1"/>
    <col min="3078" max="3078" width="7.28515625" style="135" bestFit="1" customWidth="1"/>
    <col min="3079" max="3079" width="7.140625" style="135" customWidth="1"/>
    <col min="3080" max="3080" width="8" style="135" bestFit="1" customWidth="1"/>
    <col min="3081" max="3081" width="7.7109375" style="135" customWidth="1"/>
    <col min="3082" max="3082" width="5.85546875" style="135" customWidth="1"/>
    <col min="3083" max="3083" width="9.85546875" style="135" customWidth="1"/>
    <col min="3084" max="3084" width="7" style="135" customWidth="1"/>
    <col min="3085" max="3085" width="8.28515625" style="135" bestFit="1" customWidth="1"/>
    <col min="3086" max="3086" width="12.140625" style="135" customWidth="1"/>
    <col min="3087" max="3090" width="7.5703125" style="135" bestFit="1" customWidth="1"/>
    <col min="3091" max="3328" width="9.140625" style="135"/>
    <col min="3329" max="3329" width="26.85546875" style="135" customWidth="1"/>
    <col min="3330" max="3330" width="12" style="135" customWidth="1"/>
    <col min="3331" max="3331" width="7.28515625" style="135" bestFit="1" customWidth="1"/>
    <col min="3332" max="3332" width="6.42578125" style="135" customWidth="1"/>
    <col min="3333" max="3333" width="8" style="135" bestFit="1" customWidth="1"/>
    <col min="3334" max="3334" width="7.28515625" style="135" bestFit="1" customWidth="1"/>
    <col min="3335" max="3335" width="7.140625" style="135" customWidth="1"/>
    <col min="3336" max="3336" width="8" style="135" bestFit="1" customWidth="1"/>
    <col min="3337" max="3337" width="7.7109375" style="135" customWidth="1"/>
    <col min="3338" max="3338" width="5.85546875" style="135" customWidth="1"/>
    <col min="3339" max="3339" width="9.85546875" style="135" customWidth="1"/>
    <col min="3340" max="3340" width="7" style="135" customWidth="1"/>
    <col min="3341" max="3341" width="8.28515625" style="135" bestFit="1" customWidth="1"/>
    <col min="3342" max="3342" width="12.140625" style="135" customWidth="1"/>
    <col min="3343" max="3346" width="7.5703125" style="135" bestFit="1" customWidth="1"/>
    <col min="3347" max="3584" width="9.140625" style="135"/>
    <col min="3585" max="3585" width="26.85546875" style="135" customWidth="1"/>
    <col min="3586" max="3586" width="12" style="135" customWidth="1"/>
    <col min="3587" max="3587" width="7.28515625" style="135" bestFit="1" customWidth="1"/>
    <col min="3588" max="3588" width="6.42578125" style="135" customWidth="1"/>
    <col min="3589" max="3589" width="8" style="135" bestFit="1" customWidth="1"/>
    <col min="3590" max="3590" width="7.28515625" style="135" bestFit="1" customWidth="1"/>
    <col min="3591" max="3591" width="7.140625" style="135" customWidth="1"/>
    <col min="3592" max="3592" width="8" style="135" bestFit="1" customWidth="1"/>
    <col min="3593" max="3593" width="7.7109375" style="135" customWidth="1"/>
    <col min="3594" max="3594" width="5.85546875" style="135" customWidth="1"/>
    <col min="3595" max="3595" width="9.85546875" style="135" customWidth="1"/>
    <col min="3596" max="3596" width="7" style="135" customWidth="1"/>
    <col min="3597" max="3597" width="8.28515625" style="135" bestFit="1" customWidth="1"/>
    <col min="3598" max="3598" width="12.140625" style="135" customWidth="1"/>
    <col min="3599" max="3602" width="7.5703125" style="135" bestFit="1" customWidth="1"/>
    <col min="3603" max="3840" width="9.140625" style="135"/>
    <col min="3841" max="3841" width="26.85546875" style="135" customWidth="1"/>
    <col min="3842" max="3842" width="12" style="135" customWidth="1"/>
    <col min="3843" max="3843" width="7.28515625" style="135" bestFit="1" customWidth="1"/>
    <col min="3844" max="3844" width="6.42578125" style="135" customWidth="1"/>
    <col min="3845" max="3845" width="8" style="135" bestFit="1" customWidth="1"/>
    <col min="3846" max="3846" width="7.28515625" style="135" bestFit="1" customWidth="1"/>
    <col min="3847" max="3847" width="7.140625" style="135" customWidth="1"/>
    <col min="3848" max="3848" width="8" style="135" bestFit="1" customWidth="1"/>
    <col min="3849" max="3849" width="7.7109375" style="135" customWidth="1"/>
    <col min="3850" max="3850" width="5.85546875" style="135" customWidth="1"/>
    <col min="3851" max="3851" width="9.85546875" style="135" customWidth="1"/>
    <col min="3852" max="3852" width="7" style="135" customWidth="1"/>
    <col min="3853" max="3853" width="8.28515625" style="135" bestFit="1" customWidth="1"/>
    <col min="3854" max="3854" width="12.140625" style="135" customWidth="1"/>
    <col min="3855" max="3858" width="7.5703125" style="135" bestFit="1" customWidth="1"/>
    <col min="3859" max="4096" width="9.140625" style="135"/>
    <col min="4097" max="4097" width="26.85546875" style="135" customWidth="1"/>
    <col min="4098" max="4098" width="12" style="135" customWidth="1"/>
    <col min="4099" max="4099" width="7.28515625" style="135" bestFit="1" customWidth="1"/>
    <col min="4100" max="4100" width="6.42578125" style="135" customWidth="1"/>
    <col min="4101" max="4101" width="8" style="135" bestFit="1" customWidth="1"/>
    <col min="4102" max="4102" width="7.28515625" style="135" bestFit="1" customWidth="1"/>
    <col min="4103" max="4103" width="7.140625" style="135" customWidth="1"/>
    <col min="4104" max="4104" width="8" style="135" bestFit="1" customWidth="1"/>
    <col min="4105" max="4105" width="7.7109375" style="135" customWidth="1"/>
    <col min="4106" max="4106" width="5.85546875" style="135" customWidth="1"/>
    <col min="4107" max="4107" width="9.85546875" style="135" customWidth="1"/>
    <col min="4108" max="4108" width="7" style="135" customWidth="1"/>
    <col min="4109" max="4109" width="8.28515625" style="135" bestFit="1" customWidth="1"/>
    <col min="4110" max="4110" width="12.140625" style="135" customWidth="1"/>
    <col min="4111" max="4114" width="7.5703125" style="135" bestFit="1" customWidth="1"/>
    <col min="4115" max="4352" width="9.140625" style="135"/>
    <col min="4353" max="4353" width="26.85546875" style="135" customWidth="1"/>
    <col min="4354" max="4354" width="12" style="135" customWidth="1"/>
    <col min="4355" max="4355" width="7.28515625" style="135" bestFit="1" customWidth="1"/>
    <col min="4356" max="4356" width="6.42578125" style="135" customWidth="1"/>
    <col min="4357" max="4357" width="8" style="135" bestFit="1" customWidth="1"/>
    <col min="4358" max="4358" width="7.28515625" style="135" bestFit="1" customWidth="1"/>
    <col min="4359" max="4359" width="7.140625" style="135" customWidth="1"/>
    <col min="4360" max="4360" width="8" style="135" bestFit="1" customWidth="1"/>
    <col min="4361" max="4361" width="7.7109375" style="135" customWidth="1"/>
    <col min="4362" max="4362" width="5.85546875" style="135" customWidth="1"/>
    <col min="4363" max="4363" width="9.85546875" style="135" customWidth="1"/>
    <col min="4364" max="4364" width="7" style="135" customWidth="1"/>
    <col min="4365" max="4365" width="8.28515625" style="135" bestFit="1" customWidth="1"/>
    <col min="4366" max="4366" width="12.140625" style="135" customWidth="1"/>
    <col min="4367" max="4370" width="7.5703125" style="135" bestFit="1" customWidth="1"/>
    <col min="4371" max="4608" width="9.140625" style="135"/>
    <col min="4609" max="4609" width="26.85546875" style="135" customWidth="1"/>
    <col min="4610" max="4610" width="12" style="135" customWidth="1"/>
    <col min="4611" max="4611" width="7.28515625" style="135" bestFit="1" customWidth="1"/>
    <col min="4612" max="4612" width="6.42578125" style="135" customWidth="1"/>
    <col min="4613" max="4613" width="8" style="135" bestFit="1" customWidth="1"/>
    <col min="4614" max="4614" width="7.28515625" style="135" bestFit="1" customWidth="1"/>
    <col min="4615" max="4615" width="7.140625" style="135" customWidth="1"/>
    <col min="4616" max="4616" width="8" style="135" bestFit="1" customWidth="1"/>
    <col min="4617" max="4617" width="7.7109375" style="135" customWidth="1"/>
    <col min="4618" max="4618" width="5.85546875" style="135" customWidth="1"/>
    <col min="4619" max="4619" width="9.85546875" style="135" customWidth="1"/>
    <col min="4620" max="4620" width="7" style="135" customWidth="1"/>
    <col min="4621" max="4621" width="8.28515625" style="135" bestFit="1" customWidth="1"/>
    <col min="4622" max="4622" width="12.140625" style="135" customWidth="1"/>
    <col min="4623" max="4626" width="7.5703125" style="135" bestFit="1" customWidth="1"/>
    <col min="4627" max="4864" width="9.140625" style="135"/>
    <col min="4865" max="4865" width="26.85546875" style="135" customWidth="1"/>
    <col min="4866" max="4866" width="12" style="135" customWidth="1"/>
    <col min="4867" max="4867" width="7.28515625" style="135" bestFit="1" customWidth="1"/>
    <col min="4868" max="4868" width="6.42578125" style="135" customWidth="1"/>
    <col min="4869" max="4869" width="8" style="135" bestFit="1" customWidth="1"/>
    <col min="4870" max="4870" width="7.28515625" style="135" bestFit="1" customWidth="1"/>
    <col min="4871" max="4871" width="7.140625" style="135" customWidth="1"/>
    <col min="4872" max="4872" width="8" style="135" bestFit="1" customWidth="1"/>
    <col min="4873" max="4873" width="7.7109375" style="135" customWidth="1"/>
    <col min="4874" max="4874" width="5.85546875" style="135" customWidth="1"/>
    <col min="4875" max="4875" width="9.85546875" style="135" customWidth="1"/>
    <col min="4876" max="4876" width="7" style="135" customWidth="1"/>
    <col min="4877" max="4877" width="8.28515625" style="135" bestFit="1" customWidth="1"/>
    <col min="4878" max="4878" width="12.140625" style="135" customWidth="1"/>
    <col min="4879" max="4882" width="7.5703125" style="135" bestFit="1" customWidth="1"/>
    <col min="4883" max="5120" width="9.140625" style="135"/>
    <col min="5121" max="5121" width="26.85546875" style="135" customWidth="1"/>
    <col min="5122" max="5122" width="12" style="135" customWidth="1"/>
    <col min="5123" max="5123" width="7.28515625" style="135" bestFit="1" customWidth="1"/>
    <col min="5124" max="5124" width="6.42578125" style="135" customWidth="1"/>
    <col min="5125" max="5125" width="8" style="135" bestFit="1" customWidth="1"/>
    <col min="5126" max="5126" width="7.28515625" style="135" bestFit="1" customWidth="1"/>
    <col min="5127" max="5127" width="7.140625" style="135" customWidth="1"/>
    <col min="5128" max="5128" width="8" style="135" bestFit="1" customWidth="1"/>
    <col min="5129" max="5129" width="7.7109375" style="135" customWidth="1"/>
    <col min="5130" max="5130" width="5.85546875" style="135" customWidth="1"/>
    <col min="5131" max="5131" width="9.85546875" style="135" customWidth="1"/>
    <col min="5132" max="5132" width="7" style="135" customWidth="1"/>
    <col min="5133" max="5133" width="8.28515625" style="135" bestFit="1" customWidth="1"/>
    <col min="5134" max="5134" width="12.140625" style="135" customWidth="1"/>
    <col min="5135" max="5138" width="7.5703125" style="135" bestFit="1" customWidth="1"/>
    <col min="5139" max="5376" width="9.140625" style="135"/>
    <col min="5377" max="5377" width="26.85546875" style="135" customWidth="1"/>
    <col min="5378" max="5378" width="12" style="135" customWidth="1"/>
    <col min="5379" max="5379" width="7.28515625" style="135" bestFit="1" customWidth="1"/>
    <col min="5380" max="5380" width="6.42578125" style="135" customWidth="1"/>
    <col min="5381" max="5381" width="8" style="135" bestFit="1" customWidth="1"/>
    <col min="5382" max="5382" width="7.28515625" style="135" bestFit="1" customWidth="1"/>
    <col min="5383" max="5383" width="7.140625" style="135" customWidth="1"/>
    <col min="5384" max="5384" width="8" style="135" bestFit="1" customWidth="1"/>
    <col min="5385" max="5385" width="7.7109375" style="135" customWidth="1"/>
    <col min="5386" max="5386" width="5.85546875" style="135" customWidth="1"/>
    <col min="5387" max="5387" width="9.85546875" style="135" customWidth="1"/>
    <col min="5388" max="5388" width="7" style="135" customWidth="1"/>
    <col min="5389" max="5389" width="8.28515625" style="135" bestFit="1" customWidth="1"/>
    <col min="5390" max="5390" width="12.140625" style="135" customWidth="1"/>
    <col min="5391" max="5394" width="7.5703125" style="135" bestFit="1" customWidth="1"/>
    <col min="5395" max="5632" width="9.140625" style="135"/>
    <col min="5633" max="5633" width="26.85546875" style="135" customWidth="1"/>
    <col min="5634" max="5634" width="12" style="135" customWidth="1"/>
    <col min="5635" max="5635" width="7.28515625" style="135" bestFit="1" customWidth="1"/>
    <col min="5636" max="5636" width="6.42578125" style="135" customWidth="1"/>
    <col min="5637" max="5637" width="8" style="135" bestFit="1" customWidth="1"/>
    <col min="5638" max="5638" width="7.28515625" style="135" bestFit="1" customWidth="1"/>
    <col min="5639" max="5639" width="7.140625" style="135" customWidth="1"/>
    <col min="5640" max="5640" width="8" style="135" bestFit="1" customWidth="1"/>
    <col min="5641" max="5641" width="7.7109375" style="135" customWidth="1"/>
    <col min="5642" max="5642" width="5.85546875" style="135" customWidth="1"/>
    <col min="5643" max="5643" width="9.85546875" style="135" customWidth="1"/>
    <col min="5644" max="5644" width="7" style="135" customWidth="1"/>
    <col min="5645" max="5645" width="8.28515625" style="135" bestFit="1" customWidth="1"/>
    <col min="5646" max="5646" width="12.140625" style="135" customWidth="1"/>
    <col min="5647" max="5650" width="7.5703125" style="135" bestFit="1" customWidth="1"/>
    <col min="5651" max="5888" width="9.140625" style="135"/>
    <col min="5889" max="5889" width="26.85546875" style="135" customWidth="1"/>
    <col min="5890" max="5890" width="12" style="135" customWidth="1"/>
    <col min="5891" max="5891" width="7.28515625" style="135" bestFit="1" customWidth="1"/>
    <col min="5892" max="5892" width="6.42578125" style="135" customWidth="1"/>
    <col min="5893" max="5893" width="8" style="135" bestFit="1" customWidth="1"/>
    <col min="5894" max="5894" width="7.28515625" style="135" bestFit="1" customWidth="1"/>
    <col min="5895" max="5895" width="7.140625" style="135" customWidth="1"/>
    <col min="5896" max="5896" width="8" style="135" bestFit="1" customWidth="1"/>
    <col min="5897" max="5897" width="7.7109375" style="135" customWidth="1"/>
    <col min="5898" max="5898" width="5.85546875" style="135" customWidth="1"/>
    <col min="5899" max="5899" width="9.85546875" style="135" customWidth="1"/>
    <col min="5900" max="5900" width="7" style="135" customWidth="1"/>
    <col min="5901" max="5901" width="8.28515625" style="135" bestFit="1" customWidth="1"/>
    <col min="5902" max="5902" width="12.140625" style="135" customWidth="1"/>
    <col min="5903" max="5906" width="7.5703125" style="135" bestFit="1" customWidth="1"/>
    <col min="5907" max="6144" width="9.140625" style="135"/>
    <col min="6145" max="6145" width="26.85546875" style="135" customWidth="1"/>
    <col min="6146" max="6146" width="12" style="135" customWidth="1"/>
    <col min="6147" max="6147" width="7.28515625" style="135" bestFit="1" customWidth="1"/>
    <col min="6148" max="6148" width="6.42578125" style="135" customWidth="1"/>
    <col min="6149" max="6149" width="8" style="135" bestFit="1" customWidth="1"/>
    <col min="6150" max="6150" width="7.28515625" style="135" bestFit="1" customWidth="1"/>
    <col min="6151" max="6151" width="7.140625" style="135" customWidth="1"/>
    <col min="6152" max="6152" width="8" style="135" bestFit="1" customWidth="1"/>
    <col min="6153" max="6153" width="7.7109375" style="135" customWidth="1"/>
    <col min="6154" max="6154" width="5.85546875" style="135" customWidth="1"/>
    <col min="6155" max="6155" width="9.85546875" style="135" customWidth="1"/>
    <col min="6156" max="6156" width="7" style="135" customWidth="1"/>
    <col min="6157" max="6157" width="8.28515625" style="135" bestFit="1" customWidth="1"/>
    <col min="6158" max="6158" width="12.140625" style="135" customWidth="1"/>
    <col min="6159" max="6162" width="7.5703125" style="135" bestFit="1" customWidth="1"/>
    <col min="6163" max="6400" width="9.140625" style="135"/>
    <col min="6401" max="6401" width="26.85546875" style="135" customWidth="1"/>
    <col min="6402" max="6402" width="12" style="135" customWidth="1"/>
    <col min="6403" max="6403" width="7.28515625" style="135" bestFit="1" customWidth="1"/>
    <col min="6404" max="6404" width="6.42578125" style="135" customWidth="1"/>
    <col min="6405" max="6405" width="8" style="135" bestFit="1" customWidth="1"/>
    <col min="6406" max="6406" width="7.28515625" style="135" bestFit="1" customWidth="1"/>
    <col min="6407" max="6407" width="7.140625" style="135" customWidth="1"/>
    <col min="6408" max="6408" width="8" style="135" bestFit="1" customWidth="1"/>
    <col min="6409" max="6409" width="7.7109375" style="135" customWidth="1"/>
    <col min="6410" max="6410" width="5.85546875" style="135" customWidth="1"/>
    <col min="6411" max="6411" width="9.85546875" style="135" customWidth="1"/>
    <col min="6412" max="6412" width="7" style="135" customWidth="1"/>
    <col min="6413" max="6413" width="8.28515625" style="135" bestFit="1" customWidth="1"/>
    <col min="6414" max="6414" width="12.140625" style="135" customWidth="1"/>
    <col min="6415" max="6418" width="7.5703125" style="135" bestFit="1" customWidth="1"/>
    <col min="6419" max="6656" width="9.140625" style="135"/>
    <col min="6657" max="6657" width="26.85546875" style="135" customWidth="1"/>
    <col min="6658" max="6658" width="12" style="135" customWidth="1"/>
    <col min="6659" max="6659" width="7.28515625" style="135" bestFit="1" customWidth="1"/>
    <col min="6660" max="6660" width="6.42578125" style="135" customWidth="1"/>
    <col min="6661" max="6661" width="8" style="135" bestFit="1" customWidth="1"/>
    <col min="6662" max="6662" width="7.28515625" style="135" bestFit="1" customWidth="1"/>
    <col min="6663" max="6663" width="7.140625" style="135" customWidth="1"/>
    <col min="6664" max="6664" width="8" style="135" bestFit="1" customWidth="1"/>
    <col min="6665" max="6665" width="7.7109375" style="135" customWidth="1"/>
    <col min="6666" max="6666" width="5.85546875" style="135" customWidth="1"/>
    <col min="6667" max="6667" width="9.85546875" style="135" customWidth="1"/>
    <col min="6668" max="6668" width="7" style="135" customWidth="1"/>
    <col min="6669" max="6669" width="8.28515625" style="135" bestFit="1" customWidth="1"/>
    <col min="6670" max="6670" width="12.140625" style="135" customWidth="1"/>
    <col min="6671" max="6674" width="7.5703125" style="135" bestFit="1" customWidth="1"/>
    <col min="6675" max="6912" width="9.140625" style="135"/>
    <col min="6913" max="6913" width="26.85546875" style="135" customWidth="1"/>
    <col min="6914" max="6914" width="12" style="135" customWidth="1"/>
    <col min="6915" max="6915" width="7.28515625" style="135" bestFit="1" customWidth="1"/>
    <col min="6916" max="6916" width="6.42578125" style="135" customWidth="1"/>
    <col min="6917" max="6917" width="8" style="135" bestFit="1" customWidth="1"/>
    <col min="6918" max="6918" width="7.28515625" style="135" bestFit="1" customWidth="1"/>
    <col min="6919" max="6919" width="7.140625" style="135" customWidth="1"/>
    <col min="6920" max="6920" width="8" style="135" bestFit="1" customWidth="1"/>
    <col min="6921" max="6921" width="7.7109375" style="135" customWidth="1"/>
    <col min="6922" max="6922" width="5.85546875" style="135" customWidth="1"/>
    <col min="6923" max="6923" width="9.85546875" style="135" customWidth="1"/>
    <col min="6924" max="6924" width="7" style="135" customWidth="1"/>
    <col min="6925" max="6925" width="8.28515625" style="135" bestFit="1" customWidth="1"/>
    <col min="6926" max="6926" width="12.140625" style="135" customWidth="1"/>
    <col min="6927" max="6930" width="7.5703125" style="135" bestFit="1" customWidth="1"/>
    <col min="6931" max="7168" width="9.140625" style="135"/>
    <col min="7169" max="7169" width="26.85546875" style="135" customWidth="1"/>
    <col min="7170" max="7170" width="12" style="135" customWidth="1"/>
    <col min="7171" max="7171" width="7.28515625" style="135" bestFit="1" customWidth="1"/>
    <col min="7172" max="7172" width="6.42578125" style="135" customWidth="1"/>
    <col min="7173" max="7173" width="8" style="135" bestFit="1" customWidth="1"/>
    <col min="7174" max="7174" width="7.28515625" style="135" bestFit="1" customWidth="1"/>
    <col min="7175" max="7175" width="7.140625" style="135" customWidth="1"/>
    <col min="7176" max="7176" width="8" style="135" bestFit="1" customWidth="1"/>
    <col min="7177" max="7177" width="7.7109375" style="135" customWidth="1"/>
    <col min="7178" max="7178" width="5.85546875" style="135" customWidth="1"/>
    <col min="7179" max="7179" width="9.85546875" style="135" customWidth="1"/>
    <col min="7180" max="7180" width="7" style="135" customWidth="1"/>
    <col min="7181" max="7181" width="8.28515625" style="135" bestFit="1" customWidth="1"/>
    <col min="7182" max="7182" width="12.140625" style="135" customWidth="1"/>
    <col min="7183" max="7186" width="7.5703125" style="135" bestFit="1" customWidth="1"/>
    <col min="7187" max="7424" width="9.140625" style="135"/>
    <col min="7425" max="7425" width="26.85546875" style="135" customWidth="1"/>
    <col min="7426" max="7426" width="12" style="135" customWidth="1"/>
    <col min="7427" max="7427" width="7.28515625" style="135" bestFit="1" customWidth="1"/>
    <col min="7428" max="7428" width="6.42578125" style="135" customWidth="1"/>
    <col min="7429" max="7429" width="8" style="135" bestFit="1" customWidth="1"/>
    <col min="7430" max="7430" width="7.28515625" style="135" bestFit="1" customWidth="1"/>
    <col min="7431" max="7431" width="7.140625" style="135" customWidth="1"/>
    <col min="7432" max="7432" width="8" style="135" bestFit="1" customWidth="1"/>
    <col min="7433" max="7433" width="7.7109375" style="135" customWidth="1"/>
    <col min="7434" max="7434" width="5.85546875" style="135" customWidth="1"/>
    <col min="7435" max="7435" width="9.85546875" style="135" customWidth="1"/>
    <col min="7436" max="7436" width="7" style="135" customWidth="1"/>
    <col min="7437" max="7437" width="8.28515625" style="135" bestFit="1" customWidth="1"/>
    <col min="7438" max="7438" width="12.140625" style="135" customWidth="1"/>
    <col min="7439" max="7442" width="7.5703125" style="135" bestFit="1" customWidth="1"/>
    <col min="7443" max="7680" width="9.140625" style="135"/>
    <col min="7681" max="7681" width="26.85546875" style="135" customWidth="1"/>
    <col min="7682" max="7682" width="12" style="135" customWidth="1"/>
    <col min="7683" max="7683" width="7.28515625" style="135" bestFit="1" customWidth="1"/>
    <col min="7684" max="7684" width="6.42578125" style="135" customWidth="1"/>
    <col min="7685" max="7685" width="8" style="135" bestFit="1" customWidth="1"/>
    <col min="7686" max="7686" width="7.28515625" style="135" bestFit="1" customWidth="1"/>
    <col min="7687" max="7687" width="7.140625" style="135" customWidth="1"/>
    <col min="7688" max="7688" width="8" style="135" bestFit="1" customWidth="1"/>
    <col min="7689" max="7689" width="7.7109375" style="135" customWidth="1"/>
    <col min="7690" max="7690" width="5.85546875" style="135" customWidth="1"/>
    <col min="7691" max="7691" width="9.85546875" style="135" customWidth="1"/>
    <col min="7692" max="7692" width="7" style="135" customWidth="1"/>
    <col min="7693" max="7693" width="8.28515625" style="135" bestFit="1" customWidth="1"/>
    <col min="7694" max="7694" width="12.140625" style="135" customWidth="1"/>
    <col min="7695" max="7698" width="7.5703125" style="135" bestFit="1" customWidth="1"/>
    <col min="7699" max="7936" width="9.140625" style="135"/>
    <col min="7937" max="7937" width="26.85546875" style="135" customWidth="1"/>
    <col min="7938" max="7938" width="12" style="135" customWidth="1"/>
    <col min="7939" max="7939" width="7.28515625" style="135" bestFit="1" customWidth="1"/>
    <col min="7940" max="7940" width="6.42578125" style="135" customWidth="1"/>
    <col min="7941" max="7941" width="8" style="135" bestFit="1" customWidth="1"/>
    <col min="7942" max="7942" width="7.28515625" style="135" bestFit="1" customWidth="1"/>
    <col min="7943" max="7943" width="7.140625" style="135" customWidth="1"/>
    <col min="7944" max="7944" width="8" style="135" bestFit="1" customWidth="1"/>
    <col min="7945" max="7945" width="7.7109375" style="135" customWidth="1"/>
    <col min="7946" max="7946" width="5.85546875" style="135" customWidth="1"/>
    <col min="7947" max="7947" width="9.85546875" style="135" customWidth="1"/>
    <col min="7948" max="7948" width="7" style="135" customWidth="1"/>
    <col min="7949" max="7949" width="8.28515625" style="135" bestFit="1" customWidth="1"/>
    <col min="7950" max="7950" width="12.140625" style="135" customWidth="1"/>
    <col min="7951" max="7954" width="7.5703125" style="135" bestFit="1" customWidth="1"/>
    <col min="7955" max="8192" width="9.140625" style="135"/>
    <col min="8193" max="8193" width="26.85546875" style="135" customWidth="1"/>
    <col min="8194" max="8194" width="12" style="135" customWidth="1"/>
    <col min="8195" max="8195" width="7.28515625" style="135" bestFit="1" customWidth="1"/>
    <col min="8196" max="8196" width="6.42578125" style="135" customWidth="1"/>
    <col min="8197" max="8197" width="8" style="135" bestFit="1" customWidth="1"/>
    <col min="8198" max="8198" width="7.28515625" style="135" bestFit="1" customWidth="1"/>
    <col min="8199" max="8199" width="7.140625" style="135" customWidth="1"/>
    <col min="8200" max="8200" width="8" style="135" bestFit="1" customWidth="1"/>
    <col min="8201" max="8201" width="7.7109375" style="135" customWidth="1"/>
    <col min="8202" max="8202" width="5.85546875" style="135" customWidth="1"/>
    <col min="8203" max="8203" width="9.85546875" style="135" customWidth="1"/>
    <col min="8204" max="8204" width="7" style="135" customWidth="1"/>
    <col min="8205" max="8205" width="8.28515625" style="135" bestFit="1" customWidth="1"/>
    <col min="8206" max="8206" width="12.140625" style="135" customWidth="1"/>
    <col min="8207" max="8210" width="7.5703125" style="135" bestFit="1" customWidth="1"/>
    <col min="8211" max="8448" width="9.140625" style="135"/>
    <col min="8449" max="8449" width="26.85546875" style="135" customWidth="1"/>
    <col min="8450" max="8450" width="12" style="135" customWidth="1"/>
    <col min="8451" max="8451" width="7.28515625" style="135" bestFit="1" customWidth="1"/>
    <col min="8452" max="8452" width="6.42578125" style="135" customWidth="1"/>
    <col min="8453" max="8453" width="8" style="135" bestFit="1" customWidth="1"/>
    <col min="8454" max="8454" width="7.28515625" style="135" bestFit="1" customWidth="1"/>
    <col min="8455" max="8455" width="7.140625" style="135" customWidth="1"/>
    <col min="8456" max="8456" width="8" style="135" bestFit="1" customWidth="1"/>
    <col min="8457" max="8457" width="7.7109375" style="135" customWidth="1"/>
    <col min="8458" max="8458" width="5.85546875" style="135" customWidth="1"/>
    <col min="8459" max="8459" width="9.85546875" style="135" customWidth="1"/>
    <col min="8460" max="8460" width="7" style="135" customWidth="1"/>
    <col min="8461" max="8461" width="8.28515625" style="135" bestFit="1" customWidth="1"/>
    <col min="8462" max="8462" width="12.140625" style="135" customWidth="1"/>
    <col min="8463" max="8466" width="7.5703125" style="135" bestFit="1" customWidth="1"/>
    <col min="8467" max="8704" width="9.140625" style="135"/>
    <col min="8705" max="8705" width="26.85546875" style="135" customWidth="1"/>
    <col min="8706" max="8706" width="12" style="135" customWidth="1"/>
    <col min="8707" max="8707" width="7.28515625" style="135" bestFit="1" customWidth="1"/>
    <col min="8708" max="8708" width="6.42578125" style="135" customWidth="1"/>
    <col min="8709" max="8709" width="8" style="135" bestFit="1" customWidth="1"/>
    <col min="8710" max="8710" width="7.28515625" style="135" bestFit="1" customWidth="1"/>
    <col min="8711" max="8711" width="7.140625" style="135" customWidth="1"/>
    <col min="8712" max="8712" width="8" style="135" bestFit="1" customWidth="1"/>
    <col min="8713" max="8713" width="7.7109375" style="135" customWidth="1"/>
    <col min="8714" max="8714" width="5.85546875" style="135" customWidth="1"/>
    <col min="8715" max="8715" width="9.85546875" style="135" customWidth="1"/>
    <col min="8716" max="8716" width="7" style="135" customWidth="1"/>
    <col min="8717" max="8717" width="8.28515625" style="135" bestFit="1" customWidth="1"/>
    <col min="8718" max="8718" width="12.140625" style="135" customWidth="1"/>
    <col min="8719" max="8722" width="7.5703125" style="135" bestFit="1" customWidth="1"/>
    <col min="8723" max="8960" width="9.140625" style="135"/>
    <col min="8961" max="8961" width="26.85546875" style="135" customWidth="1"/>
    <col min="8962" max="8962" width="12" style="135" customWidth="1"/>
    <col min="8963" max="8963" width="7.28515625" style="135" bestFit="1" customWidth="1"/>
    <col min="8964" max="8964" width="6.42578125" style="135" customWidth="1"/>
    <col min="8965" max="8965" width="8" style="135" bestFit="1" customWidth="1"/>
    <col min="8966" max="8966" width="7.28515625" style="135" bestFit="1" customWidth="1"/>
    <col min="8967" max="8967" width="7.140625" style="135" customWidth="1"/>
    <col min="8968" max="8968" width="8" style="135" bestFit="1" customWidth="1"/>
    <col min="8969" max="8969" width="7.7109375" style="135" customWidth="1"/>
    <col min="8970" max="8970" width="5.85546875" style="135" customWidth="1"/>
    <col min="8971" max="8971" width="9.85546875" style="135" customWidth="1"/>
    <col min="8972" max="8972" width="7" style="135" customWidth="1"/>
    <col min="8973" max="8973" width="8.28515625" style="135" bestFit="1" customWidth="1"/>
    <col min="8974" max="8974" width="12.140625" style="135" customWidth="1"/>
    <col min="8975" max="8978" width="7.5703125" style="135" bestFit="1" customWidth="1"/>
    <col min="8979" max="9216" width="9.140625" style="135"/>
    <col min="9217" max="9217" width="26.85546875" style="135" customWidth="1"/>
    <col min="9218" max="9218" width="12" style="135" customWidth="1"/>
    <col min="9219" max="9219" width="7.28515625" style="135" bestFit="1" customWidth="1"/>
    <col min="9220" max="9220" width="6.42578125" style="135" customWidth="1"/>
    <col min="9221" max="9221" width="8" style="135" bestFit="1" customWidth="1"/>
    <col min="9222" max="9222" width="7.28515625" style="135" bestFit="1" customWidth="1"/>
    <col min="9223" max="9223" width="7.140625" style="135" customWidth="1"/>
    <col min="9224" max="9224" width="8" style="135" bestFit="1" customWidth="1"/>
    <col min="9225" max="9225" width="7.7109375" style="135" customWidth="1"/>
    <col min="9226" max="9226" width="5.85546875" style="135" customWidth="1"/>
    <col min="9227" max="9227" width="9.85546875" style="135" customWidth="1"/>
    <col min="9228" max="9228" width="7" style="135" customWidth="1"/>
    <col min="9229" max="9229" width="8.28515625" style="135" bestFit="1" customWidth="1"/>
    <col min="9230" max="9230" width="12.140625" style="135" customWidth="1"/>
    <col min="9231" max="9234" width="7.5703125" style="135" bestFit="1" customWidth="1"/>
    <col min="9235" max="9472" width="9.140625" style="135"/>
    <col min="9473" max="9473" width="26.85546875" style="135" customWidth="1"/>
    <col min="9474" max="9474" width="12" style="135" customWidth="1"/>
    <col min="9475" max="9475" width="7.28515625" style="135" bestFit="1" customWidth="1"/>
    <col min="9476" max="9476" width="6.42578125" style="135" customWidth="1"/>
    <col min="9477" max="9477" width="8" style="135" bestFit="1" customWidth="1"/>
    <col min="9478" max="9478" width="7.28515625" style="135" bestFit="1" customWidth="1"/>
    <col min="9479" max="9479" width="7.140625" style="135" customWidth="1"/>
    <col min="9480" max="9480" width="8" style="135" bestFit="1" customWidth="1"/>
    <col min="9481" max="9481" width="7.7109375" style="135" customWidth="1"/>
    <col min="9482" max="9482" width="5.85546875" style="135" customWidth="1"/>
    <col min="9483" max="9483" width="9.85546875" style="135" customWidth="1"/>
    <col min="9484" max="9484" width="7" style="135" customWidth="1"/>
    <col min="9485" max="9485" width="8.28515625" style="135" bestFit="1" customWidth="1"/>
    <col min="9486" max="9486" width="12.140625" style="135" customWidth="1"/>
    <col min="9487" max="9490" width="7.5703125" style="135" bestFit="1" customWidth="1"/>
    <col min="9491" max="9728" width="9.140625" style="135"/>
    <col min="9729" max="9729" width="26.85546875" style="135" customWidth="1"/>
    <col min="9730" max="9730" width="12" style="135" customWidth="1"/>
    <col min="9731" max="9731" width="7.28515625" style="135" bestFit="1" customWidth="1"/>
    <col min="9732" max="9732" width="6.42578125" style="135" customWidth="1"/>
    <col min="9733" max="9733" width="8" style="135" bestFit="1" customWidth="1"/>
    <col min="9734" max="9734" width="7.28515625" style="135" bestFit="1" customWidth="1"/>
    <col min="9735" max="9735" width="7.140625" style="135" customWidth="1"/>
    <col min="9736" max="9736" width="8" style="135" bestFit="1" customWidth="1"/>
    <col min="9737" max="9737" width="7.7109375" style="135" customWidth="1"/>
    <col min="9738" max="9738" width="5.85546875" style="135" customWidth="1"/>
    <col min="9739" max="9739" width="9.85546875" style="135" customWidth="1"/>
    <col min="9740" max="9740" width="7" style="135" customWidth="1"/>
    <col min="9741" max="9741" width="8.28515625" style="135" bestFit="1" customWidth="1"/>
    <col min="9742" max="9742" width="12.140625" style="135" customWidth="1"/>
    <col min="9743" max="9746" width="7.5703125" style="135" bestFit="1" customWidth="1"/>
    <col min="9747" max="9984" width="9.140625" style="135"/>
    <col min="9985" max="9985" width="26.85546875" style="135" customWidth="1"/>
    <col min="9986" max="9986" width="12" style="135" customWidth="1"/>
    <col min="9987" max="9987" width="7.28515625" style="135" bestFit="1" customWidth="1"/>
    <col min="9988" max="9988" width="6.42578125" style="135" customWidth="1"/>
    <col min="9989" max="9989" width="8" style="135" bestFit="1" customWidth="1"/>
    <col min="9990" max="9990" width="7.28515625" style="135" bestFit="1" customWidth="1"/>
    <col min="9991" max="9991" width="7.140625" style="135" customWidth="1"/>
    <col min="9992" max="9992" width="8" style="135" bestFit="1" customWidth="1"/>
    <col min="9993" max="9993" width="7.7109375" style="135" customWidth="1"/>
    <col min="9994" max="9994" width="5.85546875" style="135" customWidth="1"/>
    <col min="9995" max="9995" width="9.85546875" style="135" customWidth="1"/>
    <col min="9996" max="9996" width="7" style="135" customWidth="1"/>
    <col min="9997" max="9997" width="8.28515625" style="135" bestFit="1" customWidth="1"/>
    <col min="9998" max="9998" width="12.140625" style="135" customWidth="1"/>
    <col min="9999" max="10002" width="7.5703125" style="135" bestFit="1" customWidth="1"/>
    <col min="10003" max="10240" width="9.140625" style="135"/>
    <col min="10241" max="10241" width="26.85546875" style="135" customWidth="1"/>
    <col min="10242" max="10242" width="12" style="135" customWidth="1"/>
    <col min="10243" max="10243" width="7.28515625" style="135" bestFit="1" customWidth="1"/>
    <col min="10244" max="10244" width="6.42578125" style="135" customWidth="1"/>
    <col min="10245" max="10245" width="8" style="135" bestFit="1" customWidth="1"/>
    <col min="10246" max="10246" width="7.28515625" style="135" bestFit="1" customWidth="1"/>
    <col min="10247" max="10247" width="7.140625" style="135" customWidth="1"/>
    <col min="10248" max="10248" width="8" style="135" bestFit="1" customWidth="1"/>
    <col min="10249" max="10249" width="7.7109375" style="135" customWidth="1"/>
    <col min="10250" max="10250" width="5.85546875" style="135" customWidth="1"/>
    <col min="10251" max="10251" width="9.85546875" style="135" customWidth="1"/>
    <col min="10252" max="10252" width="7" style="135" customWidth="1"/>
    <col min="10253" max="10253" width="8.28515625" style="135" bestFit="1" customWidth="1"/>
    <col min="10254" max="10254" width="12.140625" style="135" customWidth="1"/>
    <col min="10255" max="10258" width="7.5703125" style="135" bestFit="1" customWidth="1"/>
    <col min="10259" max="10496" width="9.140625" style="135"/>
    <col min="10497" max="10497" width="26.85546875" style="135" customWidth="1"/>
    <col min="10498" max="10498" width="12" style="135" customWidth="1"/>
    <col min="10499" max="10499" width="7.28515625" style="135" bestFit="1" customWidth="1"/>
    <col min="10500" max="10500" width="6.42578125" style="135" customWidth="1"/>
    <col min="10501" max="10501" width="8" style="135" bestFit="1" customWidth="1"/>
    <col min="10502" max="10502" width="7.28515625" style="135" bestFit="1" customWidth="1"/>
    <col min="10503" max="10503" width="7.140625" style="135" customWidth="1"/>
    <col min="10504" max="10504" width="8" style="135" bestFit="1" customWidth="1"/>
    <col min="10505" max="10505" width="7.7109375" style="135" customWidth="1"/>
    <col min="10506" max="10506" width="5.85546875" style="135" customWidth="1"/>
    <col min="10507" max="10507" width="9.85546875" style="135" customWidth="1"/>
    <col min="10508" max="10508" width="7" style="135" customWidth="1"/>
    <col min="10509" max="10509" width="8.28515625" style="135" bestFit="1" customWidth="1"/>
    <col min="10510" max="10510" width="12.140625" style="135" customWidth="1"/>
    <col min="10511" max="10514" width="7.5703125" style="135" bestFit="1" customWidth="1"/>
    <col min="10515" max="10752" width="9.140625" style="135"/>
    <col min="10753" max="10753" width="26.85546875" style="135" customWidth="1"/>
    <col min="10754" max="10754" width="12" style="135" customWidth="1"/>
    <col min="10755" max="10755" width="7.28515625" style="135" bestFit="1" customWidth="1"/>
    <col min="10756" max="10756" width="6.42578125" style="135" customWidth="1"/>
    <col min="10757" max="10757" width="8" style="135" bestFit="1" customWidth="1"/>
    <col min="10758" max="10758" width="7.28515625" style="135" bestFit="1" customWidth="1"/>
    <col min="10759" max="10759" width="7.140625" style="135" customWidth="1"/>
    <col min="10760" max="10760" width="8" style="135" bestFit="1" customWidth="1"/>
    <col min="10761" max="10761" width="7.7109375" style="135" customWidth="1"/>
    <col min="10762" max="10762" width="5.85546875" style="135" customWidth="1"/>
    <col min="10763" max="10763" width="9.85546875" style="135" customWidth="1"/>
    <col min="10764" max="10764" width="7" style="135" customWidth="1"/>
    <col min="10765" max="10765" width="8.28515625" style="135" bestFit="1" customWidth="1"/>
    <col min="10766" max="10766" width="12.140625" style="135" customWidth="1"/>
    <col min="10767" max="10770" width="7.5703125" style="135" bestFit="1" customWidth="1"/>
    <col min="10771" max="11008" width="9.140625" style="135"/>
    <col min="11009" max="11009" width="26.85546875" style="135" customWidth="1"/>
    <col min="11010" max="11010" width="12" style="135" customWidth="1"/>
    <col min="11011" max="11011" width="7.28515625" style="135" bestFit="1" customWidth="1"/>
    <col min="11012" max="11012" width="6.42578125" style="135" customWidth="1"/>
    <col min="11013" max="11013" width="8" style="135" bestFit="1" customWidth="1"/>
    <col min="11014" max="11014" width="7.28515625" style="135" bestFit="1" customWidth="1"/>
    <col min="11015" max="11015" width="7.140625" style="135" customWidth="1"/>
    <col min="11016" max="11016" width="8" style="135" bestFit="1" customWidth="1"/>
    <col min="11017" max="11017" width="7.7109375" style="135" customWidth="1"/>
    <col min="11018" max="11018" width="5.85546875" style="135" customWidth="1"/>
    <col min="11019" max="11019" width="9.85546875" style="135" customWidth="1"/>
    <col min="11020" max="11020" width="7" style="135" customWidth="1"/>
    <col min="11021" max="11021" width="8.28515625" style="135" bestFit="1" customWidth="1"/>
    <col min="11022" max="11022" width="12.140625" style="135" customWidth="1"/>
    <col min="11023" max="11026" width="7.5703125" style="135" bestFit="1" customWidth="1"/>
    <col min="11027" max="11264" width="9.140625" style="135"/>
    <col min="11265" max="11265" width="26.85546875" style="135" customWidth="1"/>
    <col min="11266" max="11266" width="12" style="135" customWidth="1"/>
    <col min="11267" max="11267" width="7.28515625" style="135" bestFit="1" customWidth="1"/>
    <col min="11268" max="11268" width="6.42578125" style="135" customWidth="1"/>
    <col min="11269" max="11269" width="8" style="135" bestFit="1" customWidth="1"/>
    <col min="11270" max="11270" width="7.28515625" style="135" bestFit="1" customWidth="1"/>
    <col min="11271" max="11271" width="7.140625" style="135" customWidth="1"/>
    <col min="11272" max="11272" width="8" style="135" bestFit="1" customWidth="1"/>
    <col min="11273" max="11273" width="7.7109375" style="135" customWidth="1"/>
    <col min="11274" max="11274" width="5.85546875" style="135" customWidth="1"/>
    <col min="11275" max="11275" width="9.85546875" style="135" customWidth="1"/>
    <col min="11276" max="11276" width="7" style="135" customWidth="1"/>
    <col min="11277" max="11277" width="8.28515625" style="135" bestFit="1" customWidth="1"/>
    <col min="11278" max="11278" width="12.140625" style="135" customWidth="1"/>
    <col min="11279" max="11282" width="7.5703125" style="135" bestFit="1" customWidth="1"/>
    <col min="11283" max="11520" width="9.140625" style="135"/>
    <col min="11521" max="11521" width="26.85546875" style="135" customWidth="1"/>
    <col min="11522" max="11522" width="12" style="135" customWidth="1"/>
    <col min="11523" max="11523" width="7.28515625" style="135" bestFit="1" customWidth="1"/>
    <col min="11524" max="11524" width="6.42578125" style="135" customWidth="1"/>
    <col min="11525" max="11525" width="8" style="135" bestFit="1" customWidth="1"/>
    <col min="11526" max="11526" width="7.28515625" style="135" bestFit="1" customWidth="1"/>
    <col min="11527" max="11527" width="7.140625" style="135" customWidth="1"/>
    <col min="11528" max="11528" width="8" style="135" bestFit="1" customWidth="1"/>
    <col min="11529" max="11529" width="7.7109375" style="135" customWidth="1"/>
    <col min="11530" max="11530" width="5.85546875" style="135" customWidth="1"/>
    <col min="11531" max="11531" width="9.85546875" style="135" customWidth="1"/>
    <col min="11532" max="11532" width="7" style="135" customWidth="1"/>
    <col min="11533" max="11533" width="8.28515625" style="135" bestFit="1" customWidth="1"/>
    <col min="11534" max="11534" width="12.140625" style="135" customWidth="1"/>
    <col min="11535" max="11538" width="7.5703125" style="135" bestFit="1" customWidth="1"/>
    <col min="11539" max="11776" width="9.140625" style="135"/>
    <col min="11777" max="11777" width="26.85546875" style="135" customWidth="1"/>
    <col min="11778" max="11778" width="12" style="135" customWidth="1"/>
    <col min="11779" max="11779" width="7.28515625" style="135" bestFit="1" customWidth="1"/>
    <col min="11780" max="11780" width="6.42578125" style="135" customWidth="1"/>
    <col min="11781" max="11781" width="8" style="135" bestFit="1" customWidth="1"/>
    <col min="11782" max="11782" width="7.28515625" style="135" bestFit="1" customWidth="1"/>
    <col min="11783" max="11783" width="7.140625" style="135" customWidth="1"/>
    <col min="11784" max="11784" width="8" style="135" bestFit="1" customWidth="1"/>
    <col min="11785" max="11785" width="7.7109375" style="135" customWidth="1"/>
    <col min="11786" max="11786" width="5.85546875" style="135" customWidth="1"/>
    <col min="11787" max="11787" width="9.85546875" style="135" customWidth="1"/>
    <col min="11788" max="11788" width="7" style="135" customWidth="1"/>
    <col min="11789" max="11789" width="8.28515625" style="135" bestFit="1" customWidth="1"/>
    <col min="11790" max="11790" width="12.140625" style="135" customWidth="1"/>
    <col min="11791" max="11794" width="7.5703125" style="135" bestFit="1" customWidth="1"/>
    <col min="11795" max="12032" width="9.140625" style="135"/>
    <col min="12033" max="12033" width="26.85546875" style="135" customWidth="1"/>
    <col min="12034" max="12034" width="12" style="135" customWidth="1"/>
    <col min="12035" max="12035" width="7.28515625" style="135" bestFit="1" customWidth="1"/>
    <col min="12036" max="12036" width="6.42578125" style="135" customWidth="1"/>
    <col min="12037" max="12037" width="8" style="135" bestFit="1" customWidth="1"/>
    <col min="12038" max="12038" width="7.28515625" style="135" bestFit="1" customWidth="1"/>
    <col min="12039" max="12039" width="7.140625" style="135" customWidth="1"/>
    <col min="12040" max="12040" width="8" style="135" bestFit="1" customWidth="1"/>
    <col min="12041" max="12041" width="7.7109375" style="135" customWidth="1"/>
    <col min="12042" max="12042" width="5.85546875" style="135" customWidth="1"/>
    <col min="12043" max="12043" width="9.85546875" style="135" customWidth="1"/>
    <col min="12044" max="12044" width="7" style="135" customWidth="1"/>
    <col min="12045" max="12045" width="8.28515625" style="135" bestFit="1" customWidth="1"/>
    <col min="12046" max="12046" width="12.140625" style="135" customWidth="1"/>
    <col min="12047" max="12050" width="7.5703125" style="135" bestFit="1" customWidth="1"/>
    <col min="12051" max="12288" width="9.140625" style="135"/>
    <col min="12289" max="12289" width="26.85546875" style="135" customWidth="1"/>
    <col min="12290" max="12290" width="12" style="135" customWidth="1"/>
    <col min="12291" max="12291" width="7.28515625" style="135" bestFit="1" customWidth="1"/>
    <col min="12292" max="12292" width="6.42578125" style="135" customWidth="1"/>
    <col min="12293" max="12293" width="8" style="135" bestFit="1" customWidth="1"/>
    <col min="12294" max="12294" width="7.28515625" style="135" bestFit="1" customWidth="1"/>
    <col min="12295" max="12295" width="7.140625" style="135" customWidth="1"/>
    <col min="12296" max="12296" width="8" style="135" bestFit="1" customWidth="1"/>
    <col min="12297" max="12297" width="7.7109375" style="135" customWidth="1"/>
    <col min="12298" max="12298" width="5.85546875" style="135" customWidth="1"/>
    <col min="12299" max="12299" width="9.85546875" style="135" customWidth="1"/>
    <col min="12300" max="12300" width="7" style="135" customWidth="1"/>
    <col min="12301" max="12301" width="8.28515625" style="135" bestFit="1" customWidth="1"/>
    <col min="12302" max="12302" width="12.140625" style="135" customWidth="1"/>
    <col min="12303" max="12306" width="7.5703125" style="135" bestFit="1" customWidth="1"/>
    <col min="12307" max="12544" width="9.140625" style="135"/>
    <col min="12545" max="12545" width="26.85546875" style="135" customWidth="1"/>
    <col min="12546" max="12546" width="12" style="135" customWidth="1"/>
    <col min="12547" max="12547" width="7.28515625" style="135" bestFit="1" customWidth="1"/>
    <col min="12548" max="12548" width="6.42578125" style="135" customWidth="1"/>
    <col min="12549" max="12549" width="8" style="135" bestFit="1" customWidth="1"/>
    <col min="12550" max="12550" width="7.28515625" style="135" bestFit="1" customWidth="1"/>
    <col min="12551" max="12551" width="7.140625" style="135" customWidth="1"/>
    <col min="12552" max="12552" width="8" style="135" bestFit="1" customWidth="1"/>
    <col min="12553" max="12553" width="7.7109375" style="135" customWidth="1"/>
    <col min="12554" max="12554" width="5.85546875" style="135" customWidth="1"/>
    <col min="12555" max="12555" width="9.85546875" style="135" customWidth="1"/>
    <col min="12556" max="12556" width="7" style="135" customWidth="1"/>
    <col min="12557" max="12557" width="8.28515625" style="135" bestFit="1" customWidth="1"/>
    <col min="12558" max="12558" width="12.140625" style="135" customWidth="1"/>
    <col min="12559" max="12562" width="7.5703125" style="135" bestFit="1" customWidth="1"/>
    <col min="12563" max="12800" width="9.140625" style="135"/>
    <col min="12801" max="12801" width="26.85546875" style="135" customWidth="1"/>
    <col min="12802" max="12802" width="12" style="135" customWidth="1"/>
    <col min="12803" max="12803" width="7.28515625" style="135" bestFit="1" customWidth="1"/>
    <col min="12804" max="12804" width="6.42578125" style="135" customWidth="1"/>
    <col min="12805" max="12805" width="8" style="135" bestFit="1" customWidth="1"/>
    <col min="12806" max="12806" width="7.28515625" style="135" bestFit="1" customWidth="1"/>
    <col min="12807" max="12807" width="7.140625" style="135" customWidth="1"/>
    <col min="12808" max="12808" width="8" style="135" bestFit="1" customWidth="1"/>
    <col min="12809" max="12809" width="7.7109375" style="135" customWidth="1"/>
    <col min="12810" max="12810" width="5.85546875" style="135" customWidth="1"/>
    <col min="12811" max="12811" width="9.85546875" style="135" customWidth="1"/>
    <col min="12812" max="12812" width="7" style="135" customWidth="1"/>
    <col min="12813" max="12813" width="8.28515625" style="135" bestFit="1" customWidth="1"/>
    <col min="12814" max="12814" width="12.140625" style="135" customWidth="1"/>
    <col min="12815" max="12818" width="7.5703125" style="135" bestFit="1" customWidth="1"/>
    <col min="12819" max="13056" width="9.140625" style="135"/>
    <col min="13057" max="13057" width="26.85546875" style="135" customWidth="1"/>
    <col min="13058" max="13058" width="12" style="135" customWidth="1"/>
    <col min="13059" max="13059" width="7.28515625" style="135" bestFit="1" customWidth="1"/>
    <col min="13060" max="13060" width="6.42578125" style="135" customWidth="1"/>
    <col min="13061" max="13061" width="8" style="135" bestFit="1" customWidth="1"/>
    <col min="13062" max="13062" width="7.28515625" style="135" bestFit="1" customWidth="1"/>
    <col min="13063" max="13063" width="7.140625" style="135" customWidth="1"/>
    <col min="13064" max="13064" width="8" style="135" bestFit="1" customWidth="1"/>
    <col min="13065" max="13065" width="7.7109375" style="135" customWidth="1"/>
    <col min="13066" max="13066" width="5.85546875" style="135" customWidth="1"/>
    <col min="13067" max="13067" width="9.85546875" style="135" customWidth="1"/>
    <col min="13068" max="13068" width="7" style="135" customWidth="1"/>
    <col min="13069" max="13069" width="8.28515625" style="135" bestFit="1" customWidth="1"/>
    <col min="13070" max="13070" width="12.140625" style="135" customWidth="1"/>
    <col min="13071" max="13074" width="7.5703125" style="135" bestFit="1" customWidth="1"/>
    <col min="13075" max="13312" width="9.140625" style="135"/>
    <col min="13313" max="13313" width="26.85546875" style="135" customWidth="1"/>
    <col min="13314" max="13314" width="12" style="135" customWidth="1"/>
    <col min="13315" max="13315" width="7.28515625" style="135" bestFit="1" customWidth="1"/>
    <col min="13316" max="13316" width="6.42578125" style="135" customWidth="1"/>
    <col min="13317" max="13317" width="8" style="135" bestFit="1" customWidth="1"/>
    <col min="13318" max="13318" width="7.28515625" style="135" bestFit="1" customWidth="1"/>
    <col min="13319" max="13319" width="7.140625" style="135" customWidth="1"/>
    <col min="13320" max="13320" width="8" style="135" bestFit="1" customWidth="1"/>
    <col min="13321" max="13321" width="7.7109375" style="135" customWidth="1"/>
    <col min="13322" max="13322" width="5.85546875" style="135" customWidth="1"/>
    <col min="13323" max="13323" width="9.85546875" style="135" customWidth="1"/>
    <col min="13324" max="13324" width="7" style="135" customWidth="1"/>
    <col min="13325" max="13325" width="8.28515625" style="135" bestFit="1" customWidth="1"/>
    <col min="13326" max="13326" width="12.140625" style="135" customWidth="1"/>
    <col min="13327" max="13330" width="7.5703125" style="135" bestFit="1" customWidth="1"/>
    <col min="13331" max="13568" width="9.140625" style="135"/>
    <col min="13569" max="13569" width="26.85546875" style="135" customWidth="1"/>
    <col min="13570" max="13570" width="12" style="135" customWidth="1"/>
    <col min="13571" max="13571" width="7.28515625" style="135" bestFit="1" customWidth="1"/>
    <col min="13572" max="13572" width="6.42578125" style="135" customWidth="1"/>
    <col min="13573" max="13573" width="8" style="135" bestFit="1" customWidth="1"/>
    <col min="13574" max="13574" width="7.28515625" style="135" bestFit="1" customWidth="1"/>
    <col min="13575" max="13575" width="7.140625" style="135" customWidth="1"/>
    <col min="13576" max="13576" width="8" style="135" bestFit="1" customWidth="1"/>
    <col min="13577" max="13577" width="7.7109375" style="135" customWidth="1"/>
    <col min="13578" max="13578" width="5.85546875" style="135" customWidth="1"/>
    <col min="13579" max="13579" width="9.85546875" style="135" customWidth="1"/>
    <col min="13580" max="13580" width="7" style="135" customWidth="1"/>
    <col min="13581" max="13581" width="8.28515625" style="135" bestFit="1" customWidth="1"/>
    <col min="13582" max="13582" width="12.140625" style="135" customWidth="1"/>
    <col min="13583" max="13586" width="7.5703125" style="135" bestFit="1" customWidth="1"/>
    <col min="13587" max="13824" width="9.140625" style="135"/>
    <col min="13825" max="13825" width="26.85546875" style="135" customWidth="1"/>
    <col min="13826" max="13826" width="12" style="135" customWidth="1"/>
    <col min="13827" max="13827" width="7.28515625" style="135" bestFit="1" customWidth="1"/>
    <col min="13828" max="13828" width="6.42578125" style="135" customWidth="1"/>
    <col min="13829" max="13829" width="8" style="135" bestFit="1" customWidth="1"/>
    <col min="13830" max="13830" width="7.28515625" style="135" bestFit="1" customWidth="1"/>
    <col min="13831" max="13831" width="7.140625" style="135" customWidth="1"/>
    <col min="13832" max="13832" width="8" style="135" bestFit="1" customWidth="1"/>
    <col min="13833" max="13833" width="7.7109375" style="135" customWidth="1"/>
    <col min="13834" max="13834" width="5.85546875" style="135" customWidth="1"/>
    <col min="13835" max="13835" width="9.85546875" style="135" customWidth="1"/>
    <col min="13836" max="13836" width="7" style="135" customWidth="1"/>
    <col min="13837" max="13837" width="8.28515625" style="135" bestFit="1" customWidth="1"/>
    <col min="13838" max="13838" width="12.140625" style="135" customWidth="1"/>
    <col min="13839" max="13842" width="7.5703125" style="135" bestFit="1" customWidth="1"/>
    <col min="13843" max="14080" width="9.140625" style="135"/>
    <col min="14081" max="14081" width="26.85546875" style="135" customWidth="1"/>
    <col min="14082" max="14082" width="12" style="135" customWidth="1"/>
    <col min="14083" max="14083" width="7.28515625" style="135" bestFit="1" customWidth="1"/>
    <col min="14084" max="14084" width="6.42578125" style="135" customWidth="1"/>
    <col min="14085" max="14085" width="8" style="135" bestFit="1" customWidth="1"/>
    <col min="14086" max="14086" width="7.28515625" style="135" bestFit="1" customWidth="1"/>
    <col min="14087" max="14087" width="7.140625" style="135" customWidth="1"/>
    <col min="14088" max="14088" width="8" style="135" bestFit="1" customWidth="1"/>
    <col min="14089" max="14089" width="7.7109375" style="135" customWidth="1"/>
    <col min="14090" max="14090" width="5.85546875" style="135" customWidth="1"/>
    <col min="14091" max="14091" width="9.85546875" style="135" customWidth="1"/>
    <col min="14092" max="14092" width="7" style="135" customWidth="1"/>
    <col min="14093" max="14093" width="8.28515625" style="135" bestFit="1" customWidth="1"/>
    <col min="14094" max="14094" width="12.140625" style="135" customWidth="1"/>
    <col min="14095" max="14098" width="7.5703125" style="135" bestFit="1" customWidth="1"/>
    <col min="14099" max="14336" width="9.140625" style="135"/>
    <col min="14337" max="14337" width="26.85546875" style="135" customWidth="1"/>
    <col min="14338" max="14338" width="12" style="135" customWidth="1"/>
    <col min="14339" max="14339" width="7.28515625" style="135" bestFit="1" customWidth="1"/>
    <col min="14340" max="14340" width="6.42578125" style="135" customWidth="1"/>
    <col min="14341" max="14341" width="8" style="135" bestFit="1" customWidth="1"/>
    <col min="14342" max="14342" width="7.28515625" style="135" bestFit="1" customWidth="1"/>
    <col min="14343" max="14343" width="7.140625" style="135" customWidth="1"/>
    <col min="14344" max="14344" width="8" style="135" bestFit="1" customWidth="1"/>
    <col min="14345" max="14345" width="7.7109375" style="135" customWidth="1"/>
    <col min="14346" max="14346" width="5.85546875" style="135" customWidth="1"/>
    <col min="14347" max="14347" width="9.85546875" style="135" customWidth="1"/>
    <col min="14348" max="14348" width="7" style="135" customWidth="1"/>
    <col min="14349" max="14349" width="8.28515625" style="135" bestFit="1" customWidth="1"/>
    <col min="14350" max="14350" width="12.140625" style="135" customWidth="1"/>
    <col min="14351" max="14354" width="7.5703125" style="135" bestFit="1" customWidth="1"/>
    <col min="14355" max="14592" width="9.140625" style="135"/>
    <col min="14593" max="14593" width="26.85546875" style="135" customWidth="1"/>
    <col min="14594" max="14594" width="12" style="135" customWidth="1"/>
    <col min="14595" max="14595" width="7.28515625" style="135" bestFit="1" customWidth="1"/>
    <col min="14596" max="14596" width="6.42578125" style="135" customWidth="1"/>
    <col min="14597" max="14597" width="8" style="135" bestFit="1" customWidth="1"/>
    <col min="14598" max="14598" width="7.28515625" style="135" bestFit="1" customWidth="1"/>
    <col min="14599" max="14599" width="7.140625" style="135" customWidth="1"/>
    <col min="14600" max="14600" width="8" style="135" bestFit="1" customWidth="1"/>
    <col min="14601" max="14601" width="7.7109375" style="135" customWidth="1"/>
    <col min="14602" max="14602" width="5.85546875" style="135" customWidth="1"/>
    <col min="14603" max="14603" width="9.85546875" style="135" customWidth="1"/>
    <col min="14604" max="14604" width="7" style="135" customWidth="1"/>
    <col min="14605" max="14605" width="8.28515625" style="135" bestFit="1" customWidth="1"/>
    <col min="14606" max="14606" width="12.140625" style="135" customWidth="1"/>
    <col min="14607" max="14610" width="7.5703125" style="135" bestFit="1" customWidth="1"/>
    <col min="14611" max="14848" width="9.140625" style="135"/>
    <col min="14849" max="14849" width="26.85546875" style="135" customWidth="1"/>
    <col min="14850" max="14850" width="12" style="135" customWidth="1"/>
    <col min="14851" max="14851" width="7.28515625" style="135" bestFit="1" customWidth="1"/>
    <col min="14852" max="14852" width="6.42578125" style="135" customWidth="1"/>
    <col min="14853" max="14853" width="8" style="135" bestFit="1" customWidth="1"/>
    <col min="14854" max="14854" width="7.28515625" style="135" bestFit="1" customWidth="1"/>
    <col min="14855" max="14855" width="7.140625" style="135" customWidth="1"/>
    <col min="14856" max="14856" width="8" style="135" bestFit="1" customWidth="1"/>
    <col min="14857" max="14857" width="7.7109375" style="135" customWidth="1"/>
    <col min="14858" max="14858" width="5.85546875" style="135" customWidth="1"/>
    <col min="14859" max="14859" width="9.85546875" style="135" customWidth="1"/>
    <col min="14860" max="14860" width="7" style="135" customWidth="1"/>
    <col min="14861" max="14861" width="8.28515625" style="135" bestFit="1" customWidth="1"/>
    <col min="14862" max="14862" width="12.140625" style="135" customWidth="1"/>
    <col min="14863" max="14866" width="7.5703125" style="135" bestFit="1" customWidth="1"/>
    <col min="14867" max="15104" width="9.140625" style="135"/>
    <col min="15105" max="15105" width="26.85546875" style="135" customWidth="1"/>
    <col min="15106" max="15106" width="12" style="135" customWidth="1"/>
    <col min="15107" max="15107" width="7.28515625" style="135" bestFit="1" customWidth="1"/>
    <col min="15108" max="15108" width="6.42578125" style="135" customWidth="1"/>
    <col min="15109" max="15109" width="8" style="135" bestFit="1" customWidth="1"/>
    <col min="15110" max="15110" width="7.28515625" style="135" bestFit="1" customWidth="1"/>
    <col min="15111" max="15111" width="7.140625" style="135" customWidth="1"/>
    <col min="15112" max="15112" width="8" style="135" bestFit="1" customWidth="1"/>
    <col min="15113" max="15113" width="7.7109375" style="135" customWidth="1"/>
    <col min="15114" max="15114" width="5.85546875" style="135" customWidth="1"/>
    <col min="15115" max="15115" width="9.85546875" style="135" customWidth="1"/>
    <col min="15116" max="15116" width="7" style="135" customWidth="1"/>
    <col min="15117" max="15117" width="8.28515625" style="135" bestFit="1" customWidth="1"/>
    <col min="15118" max="15118" width="12.140625" style="135" customWidth="1"/>
    <col min="15119" max="15122" width="7.5703125" style="135" bestFit="1" customWidth="1"/>
    <col min="15123" max="15360" width="9.140625" style="135"/>
    <col min="15361" max="15361" width="26.85546875" style="135" customWidth="1"/>
    <col min="15362" max="15362" width="12" style="135" customWidth="1"/>
    <col min="15363" max="15363" width="7.28515625" style="135" bestFit="1" customWidth="1"/>
    <col min="15364" max="15364" width="6.42578125" style="135" customWidth="1"/>
    <col min="15365" max="15365" width="8" style="135" bestFit="1" customWidth="1"/>
    <col min="15366" max="15366" width="7.28515625" style="135" bestFit="1" customWidth="1"/>
    <col min="15367" max="15367" width="7.140625" style="135" customWidth="1"/>
    <col min="15368" max="15368" width="8" style="135" bestFit="1" customWidth="1"/>
    <col min="15369" max="15369" width="7.7109375" style="135" customWidth="1"/>
    <col min="15370" max="15370" width="5.85546875" style="135" customWidth="1"/>
    <col min="15371" max="15371" width="9.85546875" style="135" customWidth="1"/>
    <col min="15372" max="15372" width="7" style="135" customWidth="1"/>
    <col min="15373" max="15373" width="8.28515625" style="135" bestFit="1" customWidth="1"/>
    <col min="15374" max="15374" width="12.140625" style="135" customWidth="1"/>
    <col min="15375" max="15378" width="7.5703125" style="135" bestFit="1" customWidth="1"/>
    <col min="15379" max="15616" width="9.140625" style="135"/>
    <col min="15617" max="15617" width="26.85546875" style="135" customWidth="1"/>
    <col min="15618" max="15618" width="12" style="135" customWidth="1"/>
    <col min="15619" max="15619" width="7.28515625" style="135" bestFit="1" customWidth="1"/>
    <col min="15620" max="15620" width="6.42578125" style="135" customWidth="1"/>
    <col min="15621" max="15621" width="8" style="135" bestFit="1" customWidth="1"/>
    <col min="15622" max="15622" width="7.28515625" style="135" bestFit="1" customWidth="1"/>
    <col min="15623" max="15623" width="7.140625" style="135" customWidth="1"/>
    <col min="15624" max="15624" width="8" style="135" bestFit="1" customWidth="1"/>
    <col min="15625" max="15625" width="7.7109375" style="135" customWidth="1"/>
    <col min="15626" max="15626" width="5.85546875" style="135" customWidth="1"/>
    <col min="15627" max="15627" width="9.85546875" style="135" customWidth="1"/>
    <col min="15628" max="15628" width="7" style="135" customWidth="1"/>
    <col min="15629" max="15629" width="8.28515625" style="135" bestFit="1" customWidth="1"/>
    <col min="15630" max="15630" width="12.140625" style="135" customWidth="1"/>
    <col min="15631" max="15634" width="7.5703125" style="135" bestFit="1" customWidth="1"/>
    <col min="15635" max="15872" width="9.140625" style="135"/>
    <col min="15873" max="15873" width="26.85546875" style="135" customWidth="1"/>
    <col min="15874" max="15874" width="12" style="135" customWidth="1"/>
    <col min="15875" max="15875" width="7.28515625" style="135" bestFit="1" customWidth="1"/>
    <col min="15876" max="15876" width="6.42578125" style="135" customWidth="1"/>
    <col min="15877" max="15877" width="8" style="135" bestFit="1" customWidth="1"/>
    <col min="15878" max="15878" width="7.28515625" style="135" bestFit="1" customWidth="1"/>
    <col min="15879" max="15879" width="7.140625" style="135" customWidth="1"/>
    <col min="15880" max="15880" width="8" style="135" bestFit="1" customWidth="1"/>
    <col min="15881" max="15881" width="7.7109375" style="135" customWidth="1"/>
    <col min="15882" max="15882" width="5.85546875" style="135" customWidth="1"/>
    <col min="15883" max="15883" width="9.85546875" style="135" customWidth="1"/>
    <col min="15884" max="15884" width="7" style="135" customWidth="1"/>
    <col min="15885" max="15885" width="8.28515625" style="135" bestFit="1" customWidth="1"/>
    <col min="15886" max="15886" width="12.140625" style="135" customWidth="1"/>
    <col min="15887" max="15890" width="7.5703125" style="135" bestFit="1" customWidth="1"/>
    <col min="15891" max="16128" width="9.140625" style="135"/>
    <col min="16129" max="16129" width="26.85546875" style="135" customWidth="1"/>
    <col min="16130" max="16130" width="12" style="135" customWidth="1"/>
    <col min="16131" max="16131" width="7.28515625" style="135" bestFit="1" customWidth="1"/>
    <col min="16132" max="16132" width="6.42578125" style="135" customWidth="1"/>
    <col min="16133" max="16133" width="8" style="135" bestFit="1" customWidth="1"/>
    <col min="16134" max="16134" width="7.28515625" style="135" bestFit="1" customWidth="1"/>
    <col min="16135" max="16135" width="7.140625" style="135" customWidth="1"/>
    <col min="16136" max="16136" width="8" style="135" bestFit="1" customWidth="1"/>
    <col min="16137" max="16137" width="7.7109375" style="135" customWidth="1"/>
    <col min="16138" max="16138" width="5.85546875" style="135" customWidth="1"/>
    <col min="16139" max="16139" width="9.85546875" style="135" customWidth="1"/>
    <col min="16140" max="16140" width="7" style="135" customWidth="1"/>
    <col min="16141" max="16141" width="8.28515625" style="135" bestFit="1" customWidth="1"/>
    <col min="16142" max="16142" width="12.140625" style="135" customWidth="1"/>
    <col min="16143" max="16146" width="7.5703125" style="135" bestFit="1" customWidth="1"/>
    <col min="16147" max="16384" width="9.140625" style="135"/>
  </cols>
  <sheetData>
    <row r="1" spans="1:20">
      <c r="A1" s="133" t="s">
        <v>272</v>
      </c>
    </row>
    <row r="2" spans="1:20">
      <c r="A2" s="133" t="s">
        <v>273</v>
      </c>
    </row>
    <row r="5" spans="1:20">
      <c r="B5" s="136" t="s">
        <v>274</v>
      </c>
      <c r="L5" s="133"/>
      <c r="M5" s="137" t="s">
        <v>63</v>
      </c>
      <c r="N5" s="134"/>
      <c r="O5" s="134"/>
      <c r="P5" s="134"/>
      <c r="Q5" s="134"/>
      <c r="R5" s="134"/>
      <c r="S5" s="134"/>
    </row>
    <row r="6" spans="1:20">
      <c r="B6" s="134" t="s">
        <v>275</v>
      </c>
      <c r="D6" s="134" t="s">
        <v>276</v>
      </c>
      <c r="F6" s="134" t="s">
        <v>277</v>
      </c>
      <c r="H6" s="138"/>
      <c r="L6" s="133"/>
      <c r="M6" s="134" t="s">
        <v>275</v>
      </c>
      <c r="N6" s="134"/>
      <c r="O6" s="134" t="s">
        <v>276</v>
      </c>
      <c r="P6" s="134"/>
      <c r="Q6" s="134" t="s">
        <v>277</v>
      </c>
      <c r="R6" s="134"/>
      <c r="S6" s="139" t="s">
        <v>278</v>
      </c>
      <c r="T6" s="140"/>
    </row>
    <row r="7" spans="1:20">
      <c r="B7" s="141" t="s">
        <v>279</v>
      </c>
      <c r="C7" s="141" t="s">
        <v>280</v>
      </c>
      <c r="D7" s="141" t="s">
        <v>279</v>
      </c>
      <c r="E7" s="141" t="s">
        <v>281</v>
      </c>
      <c r="F7" s="141" t="s">
        <v>279</v>
      </c>
      <c r="G7" s="141" t="s">
        <v>281</v>
      </c>
      <c r="I7" s="134"/>
      <c r="J7" s="142"/>
      <c r="K7" s="142"/>
      <c r="L7" s="133"/>
      <c r="M7" s="141" t="s">
        <v>279</v>
      </c>
      <c r="N7" s="141" t="s">
        <v>280</v>
      </c>
      <c r="O7" s="141" t="s">
        <v>279</v>
      </c>
      <c r="P7" s="141" t="s">
        <v>281</v>
      </c>
      <c r="Q7" s="141" t="s">
        <v>279</v>
      </c>
      <c r="R7" s="141" t="s">
        <v>281</v>
      </c>
      <c r="S7" s="143" t="s">
        <v>279</v>
      </c>
      <c r="T7" s="143" t="s">
        <v>281</v>
      </c>
    </row>
    <row r="8" spans="1:20">
      <c r="A8" s="144">
        <v>1994</v>
      </c>
      <c r="B8" s="145">
        <v>1903.9179999999999</v>
      </c>
      <c r="C8" s="146">
        <f>(B8-B29)/B29*100</f>
        <v>1.5779946125064757</v>
      </c>
      <c r="D8" s="147">
        <v>518.17840000000001</v>
      </c>
      <c r="E8" s="146">
        <f>(D8-D29)/D29*100</f>
        <v>4.7347243029453914</v>
      </c>
      <c r="F8" s="147">
        <v>354.92039999999997</v>
      </c>
      <c r="G8" s="146">
        <f>(F8-F29)/F29*100</f>
        <v>3.1096417516301442</v>
      </c>
      <c r="H8" s="135"/>
      <c r="I8" s="148"/>
      <c r="J8" s="149"/>
      <c r="K8" s="149"/>
      <c r="L8" s="144">
        <v>1994</v>
      </c>
      <c r="M8" s="145">
        <v>1927.0640000000001</v>
      </c>
      <c r="N8" s="146">
        <f>(M8-M29)/M29*100</f>
        <v>1.7067375441092782</v>
      </c>
      <c r="O8" s="145">
        <v>530.47860000000003</v>
      </c>
      <c r="P8" s="146">
        <f>(O8-O29)/O29*100</f>
        <v>5.0912993968843461</v>
      </c>
      <c r="Q8" s="145">
        <v>333.2921</v>
      </c>
      <c r="R8" s="146">
        <f>(Q8-Q29)/Q29*100</f>
        <v>3.1669251317862654</v>
      </c>
      <c r="S8" s="145">
        <v>440.42910000000001</v>
      </c>
      <c r="T8" s="146">
        <f>(S8-S29)/S29*100</f>
        <v>-0.76328808717653485</v>
      </c>
    </row>
    <row r="9" spans="1:20">
      <c r="A9" s="144">
        <v>1995</v>
      </c>
      <c r="B9" s="145">
        <v>1893.905</v>
      </c>
      <c r="C9" s="146">
        <f>(B9-B29)/B29*100</f>
        <v>1.0437801872764922</v>
      </c>
      <c r="D9" s="147">
        <v>519.26350000000002</v>
      </c>
      <c r="E9" s="146">
        <f>(D9-D29)/D29*100</f>
        <v>4.9540457747418367</v>
      </c>
      <c r="F9" s="147">
        <v>378.2611</v>
      </c>
      <c r="G9" s="146">
        <f>(F9-F29)/F29*100</f>
        <v>9.890461381136582</v>
      </c>
      <c r="H9" s="135"/>
      <c r="I9" s="146"/>
      <c r="J9" s="150"/>
      <c r="K9" s="150"/>
      <c r="L9" s="144">
        <v>1995</v>
      </c>
      <c r="M9" s="145">
        <v>1912.7139999999999</v>
      </c>
      <c r="N9" s="146">
        <f>(M9-M29)/M29*100</f>
        <v>0.94937209918478072</v>
      </c>
      <c r="O9" s="145">
        <v>532.16629999999998</v>
      </c>
      <c r="P9" s="146">
        <f>(O9-O29)/O29*100</f>
        <v>5.4256438661845525</v>
      </c>
      <c r="Q9" s="145">
        <v>352.4153</v>
      </c>
      <c r="R9" s="146">
        <f>(Q9-Q29)/Q29*100</f>
        <v>9.0863025868179772</v>
      </c>
      <c r="S9" s="145">
        <v>423.58730000000003</v>
      </c>
      <c r="T9" s="146">
        <f>(S9-S29)/S29*100</f>
        <v>-4.5580529078784089</v>
      </c>
    </row>
    <row r="10" spans="1:20">
      <c r="A10" s="144">
        <v>1996</v>
      </c>
      <c r="B10" s="145">
        <v>1906.36</v>
      </c>
      <c r="C10" s="146">
        <f>(B10-B29)/B29*100</f>
        <v>1.7082804036191925</v>
      </c>
      <c r="D10" s="147">
        <v>535.3682</v>
      </c>
      <c r="E10" s="146">
        <f>(D10-D29)/D29*100</f>
        <v>8.2091434678947017</v>
      </c>
      <c r="F10" s="147">
        <v>399.91950000000003</v>
      </c>
      <c r="G10" s="146">
        <f>(F10-F29)/F29*100</f>
        <v>16.182547902265007</v>
      </c>
      <c r="H10" s="135"/>
      <c r="I10" s="146"/>
      <c r="J10" s="150"/>
      <c r="K10" s="150"/>
      <c r="L10" s="144">
        <v>1996</v>
      </c>
      <c r="M10" s="145">
        <v>1928.5340000000001</v>
      </c>
      <c r="N10" s="146">
        <f>(M10-M29)/M29*100</f>
        <v>1.7843213213942273</v>
      </c>
      <c r="O10" s="145">
        <v>550.96</v>
      </c>
      <c r="P10" s="146">
        <f>(O10-O29)/O29*100</f>
        <v>9.148799434524598</v>
      </c>
      <c r="Q10" s="145">
        <v>376.44139999999999</v>
      </c>
      <c r="R10" s="146">
        <f>(Q10-Q29)/Q29*100</f>
        <v>16.523319125490236</v>
      </c>
      <c r="S10" s="145">
        <v>406.0059</v>
      </c>
      <c r="T10" s="146">
        <f>(S10-S29)/S29*100</f>
        <v>-8.5194631026727983</v>
      </c>
    </row>
    <row r="11" spans="1:20">
      <c r="A11" s="144">
        <v>1997</v>
      </c>
      <c r="B11" s="145">
        <v>1872.95</v>
      </c>
      <c r="C11" s="146">
        <f>(B11-B29)/B29*100</f>
        <v>-7.4212749974516337E-2</v>
      </c>
      <c r="D11" s="147">
        <v>533.05809999999997</v>
      </c>
      <c r="E11" s="146">
        <f>(D11-D29)/D29*100</f>
        <v>7.742223799664151</v>
      </c>
      <c r="F11" s="147">
        <v>405.92410000000001</v>
      </c>
      <c r="G11" s="146">
        <f>(F11-F29)/F29*100</f>
        <v>17.926973285708272</v>
      </c>
      <c r="H11" s="135"/>
      <c r="I11" s="146"/>
      <c r="J11" s="150"/>
      <c r="K11" s="150"/>
      <c r="L11" s="144">
        <v>1997</v>
      </c>
      <c r="M11" s="145">
        <v>1898.655</v>
      </c>
      <c r="N11" s="146">
        <f>(M11-M29)/M29*100</f>
        <v>0.20736507547792449</v>
      </c>
      <c r="O11" s="145">
        <v>551.29110000000003</v>
      </c>
      <c r="P11" s="146">
        <f>(O11-O29)/O29*100</f>
        <v>9.2143925220314404</v>
      </c>
      <c r="Q11" s="145">
        <v>390.25740000000002</v>
      </c>
      <c r="R11" s="146">
        <f>(Q11-Q29)/Q29*100</f>
        <v>20.799910852749186</v>
      </c>
      <c r="S11" s="145">
        <v>371.43310000000002</v>
      </c>
      <c r="T11" s="146">
        <f>(S11-S29)/S29*100</f>
        <v>-16.309345727639361</v>
      </c>
    </row>
    <row r="12" spans="1:20">
      <c r="A12" s="144">
        <v>1998</v>
      </c>
      <c r="B12" s="145">
        <v>1867.8130000000001</v>
      </c>
      <c r="C12" s="146">
        <f>(B12-B29)/B29*100</f>
        <v>-0.34828240965756996</v>
      </c>
      <c r="D12" s="147">
        <v>533.63559999999995</v>
      </c>
      <c r="E12" s="146">
        <f>(D12-D29)/D29*100</f>
        <v>7.8589486636973671</v>
      </c>
      <c r="F12" s="147">
        <v>410.00700000000001</v>
      </c>
      <c r="G12" s="146">
        <f>(F12-F29)/F29*100</f>
        <v>19.113116309067117</v>
      </c>
      <c r="H12" s="135"/>
      <c r="I12" s="146"/>
      <c r="J12" s="150"/>
      <c r="K12" s="150"/>
      <c r="L12" s="144">
        <v>1998</v>
      </c>
      <c r="M12" s="145">
        <v>1894.422</v>
      </c>
      <c r="N12" s="146">
        <f>(M12-M29)/M29*100</f>
        <v>-1.6044536254850954E-2</v>
      </c>
      <c r="O12" s="145">
        <v>552.45590000000004</v>
      </c>
      <c r="P12" s="146">
        <f>(O12-O29)/O29*100</f>
        <v>9.4451470624360709</v>
      </c>
      <c r="Q12" s="145">
        <v>397.08819999999997</v>
      </c>
      <c r="R12" s="146">
        <f>(Q12-Q29)/Q29*100</f>
        <v>22.914310300531479</v>
      </c>
      <c r="S12" s="145">
        <v>352.77550000000002</v>
      </c>
      <c r="T12" s="146">
        <f>(S12-S29)/S29*100</f>
        <v>-20.513243417834435</v>
      </c>
    </row>
    <row r="13" spans="1:20">
      <c r="A13" s="144">
        <v>1999</v>
      </c>
      <c r="B13" s="145">
        <v>1914.5060000000001</v>
      </c>
      <c r="C13" s="146">
        <f>(B13-B29)/B29*100</f>
        <v>2.1428864865038002</v>
      </c>
      <c r="D13" s="147">
        <v>545.89290000000005</v>
      </c>
      <c r="E13" s="146">
        <f>(D13-D29)/D29*100</f>
        <v>10.336406111168166</v>
      </c>
      <c r="F13" s="147">
        <v>420.34710000000001</v>
      </c>
      <c r="G13" s="146">
        <f>(F13-F29)/F29*100</f>
        <v>22.11706876340908</v>
      </c>
      <c r="H13" s="135"/>
      <c r="I13" s="146"/>
      <c r="J13" s="150"/>
      <c r="K13" s="150"/>
      <c r="L13" s="144">
        <v>1999</v>
      </c>
      <c r="M13" s="145">
        <v>1952.421</v>
      </c>
      <c r="N13" s="146">
        <f>(M13-M29)/M29*100</f>
        <v>3.0450313132347335</v>
      </c>
      <c r="O13" s="145">
        <v>564.82619999999997</v>
      </c>
      <c r="P13" s="146">
        <f>(O13-O29)/O29*100</f>
        <v>11.895784846748711</v>
      </c>
      <c r="Q13" s="145">
        <v>415.245</v>
      </c>
      <c r="R13" s="146">
        <f>(Q13-Q29)/Q29*100</f>
        <v>28.534549202782145</v>
      </c>
      <c r="S13" s="145">
        <v>370.5566</v>
      </c>
      <c r="T13" s="146">
        <f>(S13-S29)/S29*100</f>
        <v>-16.50683716948912</v>
      </c>
    </row>
    <row r="14" spans="1:20">
      <c r="A14" s="144">
        <v>2000</v>
      </c>
      <c r="B14" s="145">
        <v>1892.076</v>
      </c>
      <c r="C14" s="146">
        <f>(B14-B29)/B29*100</f>
        <v>0.94619922415398949</v>
      </c>
      <c r="D14" s="147">
        <v>544.79660000000001</v>
      </c>
      <c r="E14" s="146">
        <f>(D14-D29)/D29*100</f>
        <v>10.11482088443289</v>
      </c>
      <c r="F14" s="147">
        <v>406.827</v>
      </c>
      <c r="G14" s="146">
        <f>(F14-F29)/F29*100</f>
        <v>18.189279131012022</v>
      </c>
      <c r="H14" s="135"/>
      <c r="I14" s="146"/>
      <c r="J14" s="150"/>
      <c r="K14" s="150"/>
      <c r="L14" s="144">
        <v>2000</v>
      </c>
      <c r="M14" s="145">
        <v>1926.4870000000001</v>
      </c>
      <c r="N14" s="146">
        <f>(M14-M29)/M29*100</f>
        <v>1.6762845920729419</v>
      </c>
      <c r="O14" s="145">
        <v>562.62900000000002</v>
      </c>
      <c r="P14" s="146">
        <f>(O14-O29)/O29*100</f>
        <v>11.460505076679137</v>
      </c>
      <c r="Q14" s="145">
        <v>404.00819999999999</v>
      </c>
      <c r="R14" s="146">
        <f>(Q14-Q29)/Q29*100</f>
        <v>25.056320632945482</v>
      </c>
      <c r="S14" s="145">
        <v>364.68520000000001</v>
      </c>
      <c r="T14" s="146">
        <f>(S14-S29)/S29*100</f>
        <v>-17.829770713900583</v>
      </c>
    </row>
    <row r="15" spans="1:20">
      <c r="A15" s="144">
        <v>2001</v>
      </c>
      <c r="B15" s="145">
        <v>1931.877</v>
      </c>
      <c r="C15" s="146">
        <f>(B15-B29)/B29*100</f>
        <v>3.0696655517859375</v>
      </c>
      <c r="D15" s="147">
        <v>558.45079999999996</v>
      </c>
      <c r="E15" s="146">
        <f>(D15-D29)/D29*100</f>
        <v>12.874621124229204</v>
      </c>
      <c r="F15" s="147">
        <v>417.50729999999999</v>
      </c>
      <c r="G15" s="146">
        <f>(F15-F29)/F29*100</f>
        <v>21.292064732515726</v>
      </c>
      <c r="H15" s="135"/>
      <c r="I15" s="146"/>
      <c r="J15" s="150"/>
      <c r="K15" s="150"/>
      <c r="L15" s="144">
        <v>2001</v>
      </c>
      <c r="M15" s="145">
        <v>1971.162</v>
      </c>
      <c r="N15" s="146">
        <f>(M15-M29)/M29*100</f>
        <v>4.0341453064981376</v>
      </c>
      <c r="O15" s="145">
        <v>578.21469999999999</v>
      </c>
      <c r="P15" s="146">
        <f>(O15-O29)/O29*100</f>
        <v>14.548134747338837</v>
      </c>
      <c r="Q15" s="145">
        <v>418.9024</v>
      </c>
      <c r="R15" s="146">
        <f>(Q15-Q29)/Q29*100</f>
        <v>29.666657380494716</v>
      </c>
      <c r="S15" s="145">
        <v>356.84</v>
      </c>
      <c r="T15" s="146">
        <f>(S15-S29)/S29*100</f>
        <v>-19.597437410534585</v>
      </c>
    </row>
    <row r="16" spans="1:20">
      <c r="A16" s="144">
        <v>2002</v>
      </c>
      <c r="B16" s="145">
        <v>1942.0640000000001</v>
      </c>
      <c r="C16" s="146">
        <f>(B16-B29)/B29*100</f>
        <v>3.6131632397733489</v>
      </c>
      <c r="D16" s="147">
        <v>559.35550000000001</v>
      </c>
      <c r="E16" s="146">
        <f>(D16-D29)/D29*100</f>
        <v>13.057479971832423</v>
      </c>
      <c r="F16" s="147">
        <v>430.99650000000003</v>
      </c>
      <c r="G16" s="146">
        <f>(F16-F29)/F29*100</f>
        <v>25.210877456484521</v>
      </c>
      <c r="H16" s="135"/>
      <c r="I16" s="146"/>
      <c r="J16" s="150"/>
      <c r="K16" s="150"/>
      <c r="L16" s="144">
        <v>2002</v>
      </c>
      <c r="M16" s="145">
        <v>1984.9010000000001</v>
      </c>
      <c r="N16" s="146">
        <f>(M16-M29)/M29*100</f>
        <v>4.759263344673581</v>
      </c>
      <c r="O16" s="145">
        <v>582.06020000000001</v>
      </c>
      <c r="P16" s="146">
        <f>(O16-O29)/O29*100</f>
        <v>15.309953587591243</v>
      </c>
      <c r="Q16" s="145">
        <v>435.51729999999998</v>
      </c>
      <c r="R16" s="146">
        <f>(Q16-Q29)/Q29*100</f>
        <v>34.809617997839418</v>
      </c>
      <c r="S16" s="145">
        <v>342.3965</v>
      </c>
      <c r="T16" s="146">
        <f>(S16-S29)/S29*100</f>
        <v>-22.851821483959487</v>
      </c>
    </row>
    <row r="17" spans="1:20">
      <c r="A17" s="144">
        <v>2003</v>
      </c>
      <c r="B17" s="145">
        <v>1927.867</v>
      </c>
      <c r="C17" s="146">
        <f>(B17-B29)/B29*100</f>
        <v>2.8557236916868423</v>
      </c>
      <c r="D17" s="147">
        <v>565.84249999999997</v>
      </c>
      <c r="E17" s="146">
        <f>(D17-D29)/D29*100</f>
        <v>14.368638747561407</v>
      </c>
      <c r="F17" s="147">
        <v>439.5034</v>
      </c>
      <c r="G17" s="146">
        <f>(F17-F29)/F29*100</f>
        <v>27.682258113716223</v>
      </c>
      <c r="H17" s="135"/>
      <c r="I17" s="146"/>
      <c r="J17" s="150"/>
      <c r="K17" s="150"/>
      <c r="L17" s="144">
        <v>2003</v>
      </c>
      <c r="M17" s="145">
        <v>1982.569</v>
      </c>
      <c r="N17" s="146">
        <f>(M17-M29)/M29*100</f>
        <v>4.6361848626133719</v>
      </c>
      <c r="O17" s="145">
        <v>592.96990000000005</v>
      </c>
      <c r="P17" s="146">
        <f>(O17-O29)/O29*100</f>
        <v>17.471236906145833</v>
      </c>
      <c r="Q17" s="145">
        <v>446.86950000000002</v>
      </c>
      <c r="R17" s="146">
        <f>(Q17-Q29)/Q29*100</f>
        <v>38.32356737582068</v>
      </c>
      <c r="S17" s="145">
        <v>323.19110000000001</v>
      </c>
      <c r="T17" s="146">
        <f>(S17-S29)/S29*100</f>
        <v>-27.17914850883259</v>
      </c>
    </row>
    <row r="18" spans="1:20">
      <c r="A18" s="133" t="s">
        <v>282</v>
      </c>
      <c r="B18" s="151">
        <v>1950.3879999999999</v>
      </c>
      <c r="C18" s="146">
        <f>(B18-B29)/B29*100</f>
        <v>4.0572659937546067</v>
      </c>
      <c r="D18" s="147">
        <v>575.7423</v>
      </c>
      <c r="E18" s="146">
        <f>(D18-D29)/D29*100</f>
        <v>16.369595992506973</v>
      </c>
      <c r="F18" s="147">
        <v>446.39699999999999</v>
      </c>
      <c r="G18" s="146">
        <f>(F18-F29)/F29*100</f>
        <v>29.684951186244703</v>
      </c>
      <c r="H18" s="135"/>
      <c r="I18" s="146"/>
      <c r="J18" s="150"/>
      <c r="K18" s="150"/>
      <c r="L18" s="133" t="s">
        <v>282</v>
      </c>
      <c r="M18" s="145">
        <v>2005.3869999999999</v>
      </c>
      <c r="N18" s="146">
        <f>(M18-M29)/M29*100</f>
        <v>5.8404750871629894</v>
      </c>
      <c r="O18" s="145">
        <v>602.47260000000006</v>
      </c>
      <c r="P18" s="146">
        <f>(O18-O29)/O29*100</f>
        <v>19.353784271447232</v>
      </c>
      <c r="Q18" s="145">
        <v>454.85719999999998</v>
      </c>
      <c r="R18" s="146">
        <f>(Q18-Q29)/Q29*100</f>
        <v>40.796072568338488</v>
      </c>
      <c r="S18" s="145">
        <v>316.6705</v>
      </c>
      <c r="T18" s="146">
        <f>(S18-S29)/S29*100</f>
        <v>-28.648358657977496</v>
      </c>
    </row>
    <row r="19" spans="1:20">
      <c r="A19" s="133" t="s">
        <v>252</v>
      </c>
      <c r="B19" s="151">
        <v>1949.588</v>
      </c>
      <c r="C19" s="146">
        <f>(B19-B29)/B29*100</f>
        <v>4.0145843259044156</v>
      </c>
      <c r="D19" s="147">
        <v>562.24189999999999</v>
      </c>
      <c r="E19" s="146">
        <f>(D19-D29)/D29*100</f>
        <v>13.640881958924167</v>
      </c>
      <c r="F19" s="147">
        <v>468.99489999999997</v>
      </c>
      <c r="G19" s="146">
        <f>(F19-F29)/F29*100</f>
        <v>36.249976395669577</v>
      </c>
      <c r="H19" s="135"/>
      <c r="I19" s="146"/>
      <c r="J19" s="150"/>
      <c r="K19" s="150"/>
      <c r="L19" s="133" t="s">
        <v>252</v>
      </c>
      <c r="M19" s="145">
        <v>2007.335</v>
      </c>
      <c r="N19" s="146">
        <f>(M19-M29)/M29*100</f>
        <v>5.9432867865854968</v>
      </c>
      <c r="O19" s="145">
        <v>589.3664</v>
      </c>
      <c r="P19" s="146">
        <f>(O19-O29)/O29*100</f>
        <v>16.757359857426664</v>
      </c>
      <c r="Q19" s="145">
        <v>480.59809999999999</v>
      </c>
      <c r="R19" s="146">
        <f>(Q19-Q29)/Q29*100</f>
        <v>48.763886696320512</v>
      </c>
      <c r="S19" s="145">
        <v>304.48050000000001</v>
      </c>
      <c r="T19" s="146">
        <f>(S19-S29)/S29*100</f>
        <v>-31.394988066019145</v>
      </c>
    </row>
    <row r="20" spans="1:20">
      <c r="A20" s="133" t="s">
        <v>253</v>
      </c>
      <c r="B20" s="151">
        <v>1889.9159999999999</v>
      </c>
      <c r="C20" s="146">
        <f t="shared" ref="C20:C25" si="0">(B20-$B$29)/$B$29*100</f>
        <v>0.83095872095846213</v>
      </c>
      <c r="D20" s="147">
        <v>537.41780000000006</v>
      </c>
      <c r="E20" s="146">
        <f t="shared" ref="E20:E25" si="1">(D20-$D$29)/$D$29*100</f>
        <v>8.6234106216998825</v>
      </c>
      <c r="F20" s="147">
        <v>451.33980000000003</v>
      </c>
      <c r="G20" s="146">
        <f t="shared" ref="G20:G25" si="2">(F20-$F$29)/$F$29*100</f>
        <v>31.120907916965056</v>
      </c>
      <c r="H20" s="152"/>
      <c r="I20" s="146"/>
      <c r="J20" s="150"/>
      <c r="K20" s="150"/>
      <c r="L20" s="133" t="s">
        <v>253</v>
      </c>
      <c r="M20" s="145">
        <v>1946.09</v>
      </c>
      <c r="N20" s="146">
        <f t="shared" ref="N20:N25" si="3">(M20-$M$29)/$M$29*100</f>
        <v>2.7108932901115943</v>
      </c>
      <c r="O20" s="145">
        <v>563.0335</v>
      </c>
      <c r="P20" s="146">
        <f t="shared" ref="P20:P25" si="4">(O20-$O$29)/$O$29*100</f>
        <v>11.540639186907219</v>
      </c>
      <c r="Q20" s="145">
        <v>462.584</v>
      </c>
      <c r="R20" s="146">
        <f t="shared" ref="R20:R25" si="5">(Q20-$Q$29)/$Q$29*100</f>
        <v>43.187819018699265</v>
      </c>
      <c r="S20" s="145">
        <v>286.15390000000002</v>
      </c>
      <c r="T20" s="146">
        <f t="shared" ref="T20:T25" si="6">(S20-$S$29)/$S$29*100</f>
        <v>-35.524305417078715</v>
      </c>
    </row>
    <row r="21" spans="1:20">
      <c r="A21" s="133" t="s">
        <v>254</v>
      </c>
      <c r="B21" s="151">
        <v>1852.434</v>
      </c>
      <c r="C21" s="146">
        <f t="shared" si="0"/>
        <v>-1.1687841219927391</v>
      </c>
      <c r="D21" s="147">
        <v>526.16</v>
      </c>
      <c r="E21" s="146">
        <f t="shared" si="1"/>
        <v>6.3479730904216431</v>
      </c>
      <c r="F21" s="147">
        <v>445.77190000000002</v>
      </c>
      <c r="G21" s="146">
        <f t="shared" si="2"/>
        <v>29.503350362344634</v>
      </c>
      <c r="H21" s="152"/>
      <c r="I21" s="148"/>
      <c r="J21" s="149"/>
      <c r="K21" s="149"/>
      <c r="L21" s="133" t="s">
        <v>254</v>
      </c>
      <c r="M21" s="145">
        <v>1910.385</v>
      </c>
      <c r="N21" s="146">
        <f t="shared" si="3"/>
        <v>0.82645195136393734</v>
      </c>
      <c r="O21" s="145">
        <v>554.29060000000004</v>
      </c>
      <c r="P21" s="146">
        <f t="shared" si="4"/>
        <v>9.8086131984940828</v>
      </c>
      <c r="Q21" s="145">
        <v>456.80919999999998</v>
      </c>
      <c r="R21" s="146">
        <f t="shared" si="5"/>
        <v>41.400292823955844</v>
      </c>
      <c r="S21" s="145">
        <v>266.30090000000001</v>
      </c>
      <c r="T21" s="146">
        <f t="shared" si="6"/>
        <v>-39.997548537493074</v>
      </c>
    </row>
    <row r="22" spans="1:20">
      <c r="A22" s="133" t="s">
        <v>255</v>
      </c>
      <c r="B22" s="151">
        <v>1861.5909999999999</v>
      </c>
      <c r="C22" s="146">
        <f t="shared" si="0"/>
        <v>-0.68023908136246292</v>
      </c>
      <c r="D22" s="147">
        <v>520.75049999999999</v>
      </c>
      <c r="E22" s="146">
        <f t="shared" si="1"/>
        <v>5.2545996670663264</v>
      </c>
      <c r="F22" s="147">
        <v>462.7099</v>
      </c>
      <c r="G22" s="146">
        <f t="shared" si="2"/>
        <v>34.424090652249383</v>
      </c>
      <c r="H22" s="152"/>
      <c r="I22" s="146"/>
      <c r="J22" s="142"/>
      <c r="K22" s="142"/>
      <c r="L22" s="133" t="s">
        <v>255</v>
      </c>
      <c r="M22" s="145">
        <v>1921.5740000000001</v>
      </c>
      <c r="N22" s="146">
        <f t="shared" si="3"/>
        <v>1.4169858860859013</v>
      </c>
      <c r="O22" s="145">
        <v>548.15250000000003</v>
      </c>
      <c r="P22" s="146">
        <f t="shared" si="4"/>
        <v>8.5926152207660156</v>
      </c>
      <c r="Q22" s="145">
        <v>475.69040000000001</v>
      </c>
      <c r="R22" s="146">
        <f t="shared" si="5"/>
        <v>47.244761825166158</v>
      </c>
      <c r="S22" s="145">
        <v>252.2824</v>
      </c>
      <c r="T22" s="146">
        <f t="shared" si="6"/>
        <v>-43.156172356740974</v>
      </c>
    </row>
    <row r="23" spans="1:20">
      <c r="A23" s="133" t="s">
        <v>256</v>
      </c>
      <c r="B23" s="151">
        <v>1813.597</v>
      </c>
      <c r="C23" s="146">
        <f t="shared" si="0"/>
        <v>-3.2408190398652068</v>
      </c>
      <c r="D23" s="147">
        <v>511.23110000000003</v>
      </c>
      <c r="E23" s="146">
        <f t="shared" si="1"/>
        <v>3.3305292416501873</v>
      </c>
      <c r="F23" s="147">
        <v>454.74</v>
      </c>
      <c r="G23" s="146">
        <f t="shared" si="2"/>
        <v>32.108716461877925</v>
      </c>
      <c r="H23" s="152"/>
      <c r="I23" s="146"/>
      <c r="J23" s="142"/>
      <c r="K23" s="142"/>
      <c r="L23" s="133" t="s">
        <v>256</v>
      </c>
      <c r="M23" s="145">
        <v>1870.4690000000001</v>
      </c>
      <c r="N23" s="146">
        <f t="shared" si="3"/>
        <v>-1.2802378813612132</v>
      </c>
      <c r="O23" s="145">
        <v>536.89589999999998</v>
      </c>
      <c r="P23" s="146">
        <f t="shared" si="4"/>
        <v>6.3626087307945571</v>
      </c>
      <c r="Q23" s="145">
        <v>467.09519999999998</v>
      </c>
      <c r="R23" s="146">
        <f t="shared" si="5"/>
        <v>44.584211650431342</v>
      </c>
      <c r="S23" s="145">
        <v>229.5222</v>
      </c>
      <c r="T23" s="146">
        <f t="shared" si="6"/>
        <v>-48.284460679375066</v>
      </c>
    </row>
    <row r="24" spans="1:20">
      <c r="A24" s="133" t="s">
        <v>257</v>
      </c>
      <c r="B24" s="151">
        <v>1837.223</v>
      </c>
      <c r="C24" s="146">
        <f t="shared" si="0"/>
        <v>-1.9803226840793613</v>
      </c>
      <c r="D24" s="147">
        <v>501.24860000000001</v>
      </c>
      <c r="E24" s="146">
        <f t="shared" si="1"/>
        <v>1.3128565919331128</v>
      </c>
      <c r="F24" s="147">
        <v>455.8141</v>
      </c>
      <c r="G24" s="146">
        <f t="shared" si="2"/>
        <v>32.420758447082001</v>
      </c>
      <c r="H24" s="152"/>
      <c r="I24" s="146"/>
      <c r="J24" s="142"/>
      <c r="K24" s="142"/>
      <c r="L24" s="133" t="s">
        <v>257</v>
      </c>
      <c r="M24" s="145">
        <v>1897.492</v>
      </c>
      <c r="N24" s="146">
        <f t="shared" si="3"/>
        <v>0.14598416868717951</v>
      </c>
      <c r="O24" s="145">
        <v>526.12189999999998</v>
      </c>
      <c r="P24" s="146">
        <f t="shared" si="4"/>
        <v>4.2282084746823747</v>
      </c>
      <c r="Q24" s="145">
        <v>469.38639999999998</v>
      </c>
      <c r="R24" s="146">
        <f t="shared" si="5"/>
        <v>45.293427557024842</v>
      </c>
      <c r="S24" s="145">
        <v>223.96090000000001</v>
      </c>
      <c r="T24" s="146">
        <f t="shared" si="6"/>
        <v>-49.537523035974083</v>
      </c>
    </row>
    <row r="25" spans="1:20">
      <c r="A25" s="133" t="s">
        <v>258</v>
      </c>
      <c r="B25" s="151">
        <v>1779.173</v>
      </c>
      <c r="C25" s="146">
        <f t="shared" si="0"/>
        <v>-5.0774112074590425</v>
      </c>
      <c r="D25" s="147">
        <v>449.5428</v>
      </c>
      <c r="E25" s="146">
        <f t="shared" si="1"/>
        <v>-9.1379702041341009</v>
      </c>
      <c r="F25" s="147">
        <v>447.77190000000002</v>
      </c>
      <c r="G25" s="146">
        <f t="shared" si="2"/>
        <v>30.084380034077395</v>
      </c>
      <c r="H25" s="153"/>
      <c r="I25" s="154"/>
      <c r="J25" s="142"/>
      <c r="K25" s="142"/>
      <c r="L25" s="133" t="s">
        <v>258</v>
      </c>
      <c r="M25" s="145">
        <v>1837.2629999999999</v>
      </c>
      <c r="N25" s="146">
        <f t="shared" si="3"/>
        <v>-3.0327867987244694</v>
      </c>
      <c r="O25" s="145">
        <v>468.17860000000002</v>
      </c>
      <c r="P25" s="146">
        <f t="shared" si="4"/>
        <v>-7.2507403242766877</v>
      </c>
      <c r="Q25" s="145">
        <v>461.67930000000001</v>
      </c>
      <c r="R25" s="146">
        <f t="shared" si="5"/>
        <v>42.907779026252015</v>
      </c>
      <c r="S25" s="145">
        <v>192.5566</v>
      </c>
      <c r="T25" s="146">
        <f t="shared" si="6"/>
        <v>-56.613484801270445</v>
      </c>
    </row>
    <row r="26" spans="1:20">
      <c r="B26" s="155"/>
      <c r="C26" s="146"/>
      <c r="D26" s="155"/>
      <c r="E26" s="146"/>
      <c r="F26" s="155"/>
      <c r="G26" s="146"/>
      <c r="H26" s="153"/>
      <c r="I26" s="154"/>
      <c r="J26" s="142"/>
      <c r="K26" s="142"/>
      <c r="L26" s="133"/>
      <c r="M26" s="155"/>
      <c r="N26" s="146"/>
      <c r="O26" s="155"/>
      <c r="P26" s="146"/>
      <c r="Q26" s="155"/>
      <c r="R26" s="146"/>
      <c r="S26" s="155"/>
      <c r="T26" s="146"/>
    </row>
    <row r="27" spans="1:20">
      <c r="B27" s="155"/>
      <c r="C27" s="146"/>
      <c r="D27" s="155"/>
      <c r="E27" s="146"/>
      <c r="F27" s="155"/>
      <c r="G27" s="146"/>
      <c r="H27" s="153"/>
      <c r="I27" s="154"/>
      <c r="J27" s="142"/>
      <c r="K27" s="142"/>
      <c r="L27" s="133"/>
      <c r="M27" s="155"/>
      <c r="N27" s="146"/>
      <c r="O27" s="155"/>
      <c r="P27" s="146"/>
      <c r="Q27" s="155"/>
      <c r="R27" s="146"/>
      <c r="S27" s="155"/>
      <c r="T27" s="146"/>
    </row>
    <row r="28" spans="1:20">
      <c r="B28" s="134" t="s">
        <v>275</v>
      </c>
      <c r="D28" s="134" t="s">
        <v>283</v>
      </c>
      <c r="F28" s="134" t="s">
        <v>277</v>
      </c>
      <c r="H28" s="135"/>
      <c r="I28" s="134"/>
      <c r="J28" s="142"/>
      <c r="K28" s="142"/>
      <c r="L28" s="133"/>
      <c r="M28" s="134" t="s">
        <v>275</v>
      </c>
      <c r="O28" s="134" t="s">
        <v>283</v>
      </c>
      <c r="Q28" s="134" t="s">
        <v>277</v>
      </c>
      <c r="S28" s="134" t="s">
        <v>284</v>
      </c>
      <c r="T28" s="134"/>
    </row>
    <row r="29" spans="1:20">
      <c r="A29" s="133" t="s">
        <v>285</v>
      </c>
      <c r="B29" s="147">
        <v>1874.3409999999999</v>
      </c>
      <c r="D29" s="147">
        <v>494.75319999999999</v>
      </c>
      <c r="E29" s="135"/>
      <c r="F29" s="147">
        <v>344.2165</v>
      </c>
      <c r="G29" s="153"/>
      <c r="H29" s="153"/>
      <c r="I29" s="148"/>
      <c r="J29" s="149"/>
      <c r="K29" s="149"/>
      <c r="L29" s="133" t="s">
        <v>285</v>
      </c>
      <c r="M29" s="145">
        <v>1894.7260000000001</v>
      </c>
      <c r="N29" s="145"/>
      <c r="O29" s="145">
        <v>504.77879999999999</v>
      </c>
      <c r="P29" s="145"/>
      <c r="Q29" s="145">
        <v>323.06099999999998</v>
      </c>
      <c r="R29" s="145"/>
      <c r="S29" s="145">
        <v>443.81670000000003</v>
      </c>
      <c r="T29" s="153"/>
    </row>
    <row r="30" spans="1:20">
      <c r="B30" s="149"/>
      <c r="C30" s="152"/>
      <c r="D30" s="152"/>
      <c r="E30" s="152"/>
      <c r="F30" s="153"/>
      <c r="G30" s="153"/>
      <c r="H30" s="153"/>
      <c r="I30" s="154"/>
      <c r="L30" s="154"/>
      <c r="M30" s="154"/>
      <c r="N30" s="154"/>
      <c r="O30" s="154"/>
      <c r="P30" s="154"/>
      <c r="Q30" s="154"/>
      <c r="R30" s="154"/>
    </row>
    <row r="31" spans="1:20">
      <c r="B31" s="136" t="s">
        <v>65</v>
      </c>
      <c r="L31" s="133"/>
      <c r="M31" s="137" t="s">
        <v>67</v>
      </c>
      <c r="N31" s="134"/>
      <c r="O31" s="134"/>
      <c r="P31" s="134"/>
      <c r="Q31" s="134"/>
      <c r="R31" s="134"/>
      <c r="S31" s="134"/>
    </row>
    <row r="32" spans="1:20">
      <c r="B32" s="134" t="s">
        <v>275</v>
      </c>
      <c r="D32" s="134" t="s">
        <v>276</v>
      </c>
      <c r="F32" s="134" t="s">
        <v>277</v>
      </c>
      <c r="H32" s="156" t="s">
        <v>286</v>
      </c>
      <c r="L32" s="133"/>
      <c r="M32" s="134" t="s">
        <v>275</v>
      </c>
      <c r="N32" s="134"/>
      <c r="O32" s="134" t="s">
        <v>276</v>
      </c>
      <c r="P32" s="134"/>
      <c r="Q32" s="134" t="s">
        <v>277</v>
      </c>
      <c r="R32" s="134"/>
      <c r="S32" s="134"/>
    </row>
    <row r="33" spans="1:20">
      <c r="B33" s="141" t="s">
        <v>279</v>
      </c>
      <c r="C33" s="141" t="s">
        <v>280</v>
      </c>
      <c r="D33" s="141" t="s">
        <v>279</v>
      </c>
      <c r="E33" s="141" t="s">
        <v>281</v>
      </c>
      <c r="F33" s="141" t="s">
        <v>279</v>
      </c>
      <c r="G33" s="141" t="s">
        <v>281</v>
      </c>
      <c r="H33" s="141" t="s">
        <v>279</v>
      </c>
      <c r="I33" s="141" t="s">
        <v>281</v>
      </c>
      <c r="L33" s="133"/>
      <c r="M33" s="141" t="s">
        <v>279</v>
      </c>
      <c r="N33" s="141" t="s">
        <v>280</v>
      </c>
      <c r="O33" s="141" t="s">
        <v>279</v>
      </c>
      <c r="P33" s="141" t="s">
        <v>281</v>
      </c>
      <c r="Q33" s="141" t="s">
        <v>279</v>
      </c>
      <c r="R33" s="141" t="s">
        <v>281</v>
      </c>
      <c r="S33" s="134"/>
      <c r="T33" s="134"/>
    </row>
    <row r="34" spans="1:20">
      <c r="A34" s="144">
        <v>1994</v>
      </c>
      <c r="B34" s="151">
        <v>1985.3050000000001</v>
      </c>
      <c r="C34" s="146">
        <f>(B34-B55)/B55*100</f>
        <v>-0.26735294959828687</v>
      </c>
      <c r="D34" s="151">
        <v>516.82759999999996</v>
      </c>
      <c r="E34" s="146">
        <f>(D34-D55)/D55*100</f>
        <v>-0.6181803637549711</v>
      </c>
      <c r="F34" s="151">
        <v>573.74030000000005</v>
      </c>
      <c r="G34" s="146">
        <f>(F34-F55)/F55*100</f>
        <v>2.2633239109863665</v>
      </c>
      <c r="H34" s="140"/>
      <c r="I34" s="146"/>
      <c r="L34" s="144">
        <v>1994</v>
      </c>
      <c r="M34" s="151">
        <v>1048.098</v>
      </c>
      <c r="N34" s="146">
        <f>(M34-M55)/M55*100</f>
        <v>2.293282946239545</v>
      </c>
      <c r="O34" s="151">
        <v>199.85149999999999</v>
      </c>
      <c r="P34" s="146">
        <f>(O34-O55)/O55*100</f>
        <v>6.970964706537246</v>
      </c>
      <c r="Q34" s="151">
        <v>236.73269999999999</v>
      </c>
      <c r="R34" s="146">
        <f>(Q34-Q55)/Q55*100</f>
        <v>-3.1137247647548048</v>
      </c>
      <c r="S34" s="152"/>
      <c r="T34" s="146"/>
    </row>
    <row r="35" spans="1:20">
      <c r="A35" s="144">
        <v>1995</v>
      </c>
      <c r="B35" s="151">
        <v>2062.6419999999998</v>
      </c>
      <c r="C35" s="146">
        <f>(B35-B55)/B55*100</f>
        <v>3.617704371537203</v>
      </c>
      <c r="D35" s="151">
        <v>528.47619999999995</v>
      </c>
      <c r="E35" s="146">
        <f>(D35-D55)/D55*100</f>
        <v>1.62175238019052</v>
      </c>
      <c r="F35" s="151">
        <v>647.91290000000004</v>
      </c>
      <c r="G35" s="146">
        <f>(F35-F55)/F55*100</f>
        <v>15.483829110150563</v>
      </c>
      <c r="H35" s="140"/>
      <c r="I35" s="146"/>
      <c r="L35" s="144">
        <v>1995</v>
      </c>
      <c r="M35" s="151">
        <v>1036.5060000000001</v>
      </c>
      <c r="N35" s="146">
        <f>(M35-M55)/M55*100</f>
        <v>1.1619157115794314</v>
      </c>
      <c r="O35" s="151">
        <v>207.19460000000001</v>
      </c>
      <c r="P35" s="146">
        <f>(O35-O55)/O55*100</f>
        <v>10.901375491227757</v>
      </c>
      <c r="Q35" s="151">
        <v>250.53800000000001</v>
      </c>
      <c r="R35" s="146">
        <f>(Q35-Q55)/Q55*100</f>
        <v>2.5362935702919898</v>
      </c>
      <c r="S35" s="152"/>
      <c r="T35" s="146"/>
    </row>
    <row r="36" spans="1:20">
      <c r="A36" s="144">
        <v>1996</v>
      </c>
      <c r="B36" s="151">
        <v>2092.23</v>
      </c>
      <c r="C36" s="146">
        <f>(B36-B55)/B55*100</f>
        <v>5.1040702251099814</v>
      </c>
      <c r="D36" s="151">
        <v>547.45609999999999</v>
      </c>
      <c r="E36" s="146">
        <f>(D36-D55)/D55*100</f>
        <v>5.2714355598697233</v>
      </c>
      <c r="F36" s="151">
        <v>667.85699999999997</v>
      </c>
      <c r="G36" s="146">
        <f>(F36-F55)/F55*100</f>
        <v>19.038660378606163</v>
      </c>
      <c r="H36" s="140"/>
      <c r="I36" s="146"/>
      <c r="L36" s="144">
        <v>1996</v>
      </c>
      <c r="M36" s="151">
        <v>980.84320000000002</v>
      </c>
      <c r="N36" s="146">
        <f>(M36-M55)/M55*100</f>
        <v>-4.2707161129063982</v>
      </c>
      <c r="O36" s="151">
        <v>185.34059999999999</v>
      </c>
      <c r="P36" s="146">
        <f>(O36-O55)/O55*100</f>
        <v>-0.79602714371201799</v>
      </c>
      <c r="Q36" s="151">
        <v>245.94239999999999</v>
      </c>
      <c r="R36" s="146">
        <f>(Q36-Q55)/Q55*100</f>
        <v>0.65547792263919513</v>
      </c>
      <c r="S36" s="152"/>
      <c r="T36" s="146"/>
    </row>
    <row r="37" spans="1:20">
      <c r="A37" s="144">
        <v>1997</v>
      </c>
      <c r="B37" s="151">
        <v>2005.09</v>
      </c>
      <c r="C37" s="146">
        <f>(B37-B55)/B55*100</f>
        <v>0.72655500000753359</v>
      </c>
      <c r="D37" s="151">
        <v>522.52650000000006</v>
      </c>
      <c r="E37" s="146">
        <f>(D37-D55)/D55*100</f>
        <v>0.47767258977345151</v>
      </c>
      <c r="F37" s="151">
        <v>643.1232</v>
      </c>
      <c r="G37" s="146">
        <f>(F37-F55)/F55*100</f>
        <v>14.630114210680444</v>
      </c>
      <c r="H37" s="140"/>
      <c r="I37" s="146"/>
      <c r="L37" s="144">
        <v>1997</v>
      </c>
      <c r="M37" s="151">
        <v>989.13819999999998</v>
      </c>
      <c r="N37" s="146">
        <f>(M37-M55)/M55*100</f>
        <v>-3.4611326750608407</v>
      </c>
      <c r="O37" s="151">
        <v>178.7834</v>
      </c>
      <c r="P37" s="146">
        <f>(O37-O55)/O55*100</f>
        <v>-4.3057831864422722</v>
      </c>
      <c r="Q37" s="151">
        <v>256.61950000000002</v>
      </c>
      <c r="R37" s="146">
        <f>(Q37-Q55)/Q55*100</f>
        <v>5.0252352451985161</v>
      </c>
      <c r="S37" s="152"/>
      <c r="T37" s="146"/>
    </row>
    <row r="38" spans="1:20">
      <c r="A38" s="144">
        <v>1998</v>
      </c>
      <c r="B38" s="151">
        <v>2020.681</v>
      </c>
      <c r="C38" s="146">
        <f>(B38-B55)/B55*100</f>
        <v>1.5097755631768326</v>
      </c>
      <c r="D38" s="151">
        <v>514.3895</v>
      </c>
      <c r="E38" s="146">
        <f>(D38-D55)/D55*100</f>
        <v>-1.0870075209252255</v>
      </c>
      <c r="F38" s="151">
        <v>663.10850000000005</v>
      </c>
      <c r="G38" s="146">
        <f>(F38-F55)/F55*100</f>
        <v>18.192288956568508</v>
      </c>
      <c r="H38" s="140"/>
      <c r="I38" s="146"/>
      <c r="L38" s="144">
        <v>1998</v>
      </c>
      <c r="M38" s="151">
        <v>966.30439999999999</v>
      </c>
      <c r="N38" s="146">
        <f>(M38-M55)/M55*100</f>
        <v>-5.689687985859873</v>
      </c>
      <c r="O38" s="151">
        <v>170.99469999999999</v>
      </c>
      <c r="P38" s="146">
        <f>(O38-O55)/O55*100</f>
        <v>-8.4747023729873199</v>
      </c>
      <c r="Q38" s="151">
        <v>249.99299999999999</v>
      </c>
      <c r="R38" s="146">
        <f>(Q38-Q55)/Q55*100</f>
        <v>2.3132444520112863</v>
      </c>
      <c r="S38" s="152"/>
      <c r="T38" s="146"/>
    </row>
    <row r="39" spans="1:20">
      <c r="A39" s="144">
        <v>1999</v>
      </c>
      <c r="B39" s="151">
        <v>1979.9939999999999</v>
      </c>
      <c r="C39" s="146">
        <f>(B39-B55)/B55*100</f>
        <v>-0.53415330948490292</v>
      </c>
      <c r="D39" s="151">
        <v>516.10619999999994</v>
      </c>
      <c r="E39" s="146">
        <f>(D39-D55)/D55*100</f>
        <v>-0.75689982201453165</v>
      </c>
      <c r="F39" s="151">
        <v>630.98410000000001</v>
      </c>
      <c r="G39" s="146">
        <f>(F39-F55)/F55*100</f>
        <v>12.466444140288226</v>
      </c>
      <c r="H39" s="140"/>
      <c r="I39" s="146"/>
      <c r="L39" s="144">
        <v>1999</v>
      </c>
      <c r="M39" s="151">
        <v>1010.744</v>
      </c>
      <c r="N39" s="146">
        <f>(M39-M55)/M55*100</f>
        <v>-1.3524288967119964</v>
      </c>
      <c r="O39" s="151">
        <v>179.96719999999999</v>
      </c>
      <c r="P39" s="146">
        <f>(O39-O55)/O55*100</f>
        <v>-3.6721515748726929</v>
      </c>
      <c r="Q39" s="151">
        <v>263.06439999999998</v>
      </c>
      <c r="R39" s="146">
        <f>(Q39-Q55)/Q55*100</f>
        <v>7.66290361658797</v>
      </c>
      <c r="S39" s="152"/>
      <c r="T39" s="146"/>
    </row>
    <row r="40" spans="1:20">
      <c r="A40" s="144">
        <v>2000</v>
      </c>
      <c r="B40" s="151">
        <v>1974.9929999999999</v>
      </c>
      <c r="C40" s="146">
        <f>(B40-B55)/B55*100</f>
        <v>-0.78538068658769389</v>
      </c>
      <c r="D40" s="151">
        <v>528.03579999999999</v>
      </c>
      <c r="E40" s="146">
        <f>(D40-D55)/D55*100</f>
        <v>1.5370669776156618</v>
      </c>
      <c r="F40" s="151">
        <v>601.27279999999996</v>
      </c>
      <c r="G40" s="146">
        <f>(F40-F55)/F55*100</f>
        <v>7.1707096490619797</v>
      </c>
      <c r="H40" s="151">
        <v>340.4776</v>
      </c>
      <c r="I40" s="146">
        <f>(H40-H55)/H55*100</f>
        <v>-2.6822591091682546</v>
      </c>
      <c r="L40" s="144">
        <v>2000</v>
      </c>
      <c r="M40" s="151">
        <v>978.74210000000005</v>
      </c>
      <c r="N40" s="146">
        <f>(M40-M55)/M55*100</f>
        <v>-4.475781304136933</v>
      </c>
      <c r="O40" s="151">
        <v>167.83969999999999</v>
      </c>
      <c r="P40" s="146">
        <f>(O40-O55)/O55*100</f>
        <v>-10.163423216459222</v>
      </c>
      <c r="Q40" s="151">
        <v>251.48490000000001</v>
      </c>
      <c r="R40" s="146">
        <f>(Q40-Q55)/Q55*100</f>
        <v>2.9238260658883037</v>
      </c>
      <c r="S40" s="152"/>
      <c r="T40" s="146"/>
    </row>
    <row r="41" spans="1:20">
      <c r="A41" s="144">
        <v>2001</v>
      </c>
      <c r="B41" s="151">
        <v>1987.0329999999999</v>
      </c>
      <c r="C41" s="146">
        <f>(B41-B55)/B55*100</f>
        <v>-0.1805461294356025</v>
      </c>
      <c r="D41" s="151">
        <v>534.01020000000005</v>
      </c>
      <c r="E41" s="146">
        <f>(D41-D55)/D55*100</f>
        <v>2.685896380756648</v>
      </c>
      <c r="F41" s="151">
        <v>591.15430000000003</v>
      </c>
      <c r="G41" s="146">
        <f>(F41-F55)/F55*100</f>
        <v>5.3671908043977501</v>
      </c>
      <c r="H41" s="151">
        <v>330.13639999999998</v>
      </c>
      <c r="I41" s="146">
        <f>(H41-H55)/H55*100</f>
        <v>-5.638054797637249</v>
      </c>
      <c r="L41" s="144">
        <v>2001</v>
      </c>
      <c r="M41" s="151">
        <v>1042.4000000000001</v>
      </c>
      <c r="N41" s="146">
        <f>(M41-M55)/M55*100</f>
        <v>1.7371640277532401</v>
      </c>
      <c r="O41" s="151">
        <v>167.98419999999999</v>
      </c>
      <c r="P41" s="146">
        <f>(O41-O55)/O55*100</f>
        <v>-10.086079266575965</v>
      </c>
      <c r="Q41" s="151">
        <v>261.72309999999999</v>
      </c>
      <c r="R41" s="146">
        <f>(Q41-Q55)/Q55*100</f>
        <v>7.1139572269551321</v>
      </c>
      <c r="S41" s="152"/>
      <c r="T41" s="146"/>
    </row>
    <row r="42" spans="1:20">
      <c r="A42" s="144">
        <v>2002</v>
      </c>
      <c r="B42" s="151">
        <v>1995.0350000000001</v>
      </c>
      <c r="C42" s="146">
        <f>(B42-B55)/B55*100</f>
        <v>0.22143776810020807</v>
      </c>
      <c r="D42" s="151">
        <v>520.04330000000004</v>
      </c>
      <c r="E42" s="146">
        <f>(D42-D55)/D55*100</f>
        <v>1.7306281180177907E-4</v>
      </c>
      <c r="F42" s="151">
        <v>603.55790000000002</v>
      </c>
      <c r="G42" s="146">
        <f>(F42-F55)/F55*100</f>
        <v>7.578005286947274</v>
      </c>
      <c r="H42" s="151">
        <v>297.92500000000001</v>
      </c>
      <c r="I42" s="146">
        <f>(H42-H55)/H55*100</f>
        <v>-14.844947347781327</v>
      </c>
      <c r="L42" s="144">
        <v>2002</v>
      </c>
      <c r="M42" s="151">
        <v>1038.3689999999999</v>
      </c>
      <c r="N42" s="146">
        <f>(M42-M55)/M55*100</f>
        <v>1.3437425885783636</v>
      </c>
      <c r="O42" s="151">
        <v>173.96199999999999</v>
      </c>
      <c r="P42" s="146">
        <f>(O42-O55)/O55*100</f>
        <v>-6.8864483765264088</v>
      </c>
      <c r="Q42" s="151">
        <v>256.26159999999999</v>
      </c>
      <c r="R42" s="146">
        <f>(Q42-Q55)/Q55*100</f>
        <v>4.878759503120226</v>
      </c>
      <c r="S42" s="152"/>
      <c r="T42" s="146"/>
    </row>
    <row r="43" spans="1:20">
      <c r="A43" s="144" t="s">
        <v>96</v>
      </c>
      <c r="B43" s="151">
        <v>1922.644</v>
      </c>
      <c r="C43" s="146">
        <f>(B43-B55)/B55*100</f>
        <v>-3.4151551244909242</v>
      </c>
      <c r="D43" s="151">
        <v>497.96749999999997</v>
      </c>
      <c r="E43" s="146">
        <f>(D43-D55)/D55*100</f>
        <v>-4.2448269602632527</v>
      </c>
      <c r="F43" s="151">
        <v>613.06550000000004</v>
      </c>
      <c r="G43" s="146">
        <f>(F43-F55)/F55*100</f>
        <v>9.2726374723037779</v>
      </c>
      <c r="H43" s="151">
        <v>296.04880000000003</v>
      </c>
      <c r="I43" s="146">
        <f>(H43-H55)/H55*100</f>
        <v>-15.381216240241141</v>
      </c>
      <c r="L43" s="144">
        <v>2003</v>
      </c>
      <c r="M43" s="151">
        <v>989.54930000000002</v>
      </c>
      <c r="N43" s="146">
        <f>(M43-M55)/M55*100</f>
        <v>-3.4210097394010051</v>
      </c>
      <c r="O43" s="151">
        <v>164.0325</v>
      </c>
      <c r="P43" s="146">
        <f>(O43-O55)/O55*100</f>
        <v>-12.201235576290037</v>
      </c>
      <c r="Q43" s="151">
        <v>244.4768</v>
      </c>
      <c r="R43" s="146">
        <f>(Q43-Q55)/Q55*100</f>
        <v>5.565996346086928E-2</v>
      </c>
      <c r="S43" s="152"/>
      <c r="T43" s="146"/>
    </row>
    <row r="44" spans="1:20">
      <c r="A44" s="133" t="s">
        <v>282</v>
      </c>
      <c r="B44" s="151">
        <v>1924.0450000000001</v>
      </c>
      <c r="C44" s="146">
        <f>(B44-B55)/B55*100</f>
        <v>-3.3447752893937381</v>
      </c>
      <c r="D44" s="151">
        <v>505.99189999999999</v>
      </c>
      <c r="E44" s="146">
        <f>(D44-D55)/D55*100</f>
        <v>-2.701798930241083</v>
      </c>
      <c r="F44" s="151">
        <v>609.64160000000004</v>
      </c>
      <c r="G44" s="146">
        <f>(F44-F55)/F55*100</f>
        <v>8.6623624145139964</v>
      </c>
      <c r="H44" s="151">
        <v>303.30549999999999</v>
      </c>
      <c r="I44" s="146">
        <f>(H44-H55)/H55*100</f>
        <v>-13.307054385474498</v>
      </c>
      <c r="L44" s="133" t="s">
        <v>282</v>
      </c>
      <c r="M44" s="151">
        <v>982.73609999999996</v>
      </c>
      <c r="N44" s="146">
        <f>(M44-M55)/M55*100</f>
        <v>-4.0859710267704346</v>
      </c>
      <c r="O44" s="151">
        <v>151.49789999999999</v>
      </c>
      <c r="P44" s="146">
        <f>(O44-O55)/O55*100</f>
        <v>-18.910408408170522</v>
      </c>
      <c r="Q44" s="151">
        <v>244.7467</v>
      </c>
      <c r="R44" s="146">
        <f>(Q44-Q55)/Q55*100</f>
        <v>0.16612043506446839</v>
      </c>
      <c r="S44" s="152"/>
      <c r="T44" s="146"/>
    </row>
    <row r="45" spans="1:20">
      <c r="A45" s="133" t="s">
        <v>252</v>
      </c>
      <c r="B45" s="151">
        <v>1902.568</v>
      </c>
      <c r="C45" s="146">
        <f>(B45-B55)/B55*100</f>
        <v>-4.4236815837422059</v>
      </c>
      <c r="D45" s="151">
        <v>504.48480000000001</v>
      </c>
      <c r="E45" s="146">
        <f>(D45-D55)/D55*100</f>
        <v>-2.9916022232033455</v>
      </c>
      <c r="F45" s="151">
        <v>605.65470000000005</v>
      </c>
      <c r="G45" s="146">
        <f>(F45-F55)/F55*100</f>
        <v>7.9517383811304079</v>
      </c>
      <c r="H45" s="151">
        <v>288.5154</v>
      </c>
      <c r="I45" s="146">
        <f>(H45-H55)/H55*100</f>
        <v>-17.534466466473337</v>
      </c>
      <c r="L45" s="133" t="s">
        <v>252</v>
      </c>
      <c r="M45" s="151">
        <v>998.64959999999996</v>
      </c>
      <c r="N45" s="146">
        <f>(M45-M55)/M55*100</f>
        <v>-2.5328298527914912</v>
      </c>
      <c r="O45" s="151">
        <v>148.0273</v>
      </c>
      <c r="P45" s="146">
        <f>(O45-O55)/O55*100</f>
        <v>-20.768054861214445</v>
      </c>
      <c r="Q45" s="151">
        <v>267.03949999999998</v>
      </c>
      <c r="R45" s="146">
        <f>(Q45-Q55)/Q55*100</f>
        <v>9.2897706809505305</v>
      </c>
      <c r="S45" s="152"/>
      <c r="T45" s="146"/>
    </row>
    <row r="46" spans="1:20">
      <c r="A46" s="133" t="s">
        <v>253</v>
      </c>
      <c r="B46" s="151">
        <v>1838.44</v>
      </c>
      <c r="C46" s="146">
        <f>(B46-$B$55)/$B$55*100</f>
        <v>-7.6451791320021236</v>
      </c>
      <c r="D46" s="151">
        <v>479.8895</v>
      </c>
      <c r="E46" s="146">
        <f t="shared" ref="E46:E51" si="7">(D46-$D$55)/$D$55*100</f>
        <v>-7.7210819733160294</v>
      </c>
      <c r="F46" s="151">
        <v>590.56290000000001</v>
      </c>
      <c r="G46" s="146">
        <f t="shared" ref="G46:G51" si="8">(F46-$F$55)/$F$55*100</f>
        <v>5.2617798200883694</v>
      </c>
      <c r="H46" s="151">
        <v>287.2242</v>
      </c>
      <c r="I46" s="146">
        <f t="shared" ref="I46:I51" si="9">(H46-$H$55)/$H$55*100</f>
        <v>-17.903526478169386</v>
      </c>
      <c r="L46" s="133" t="s">
        <v>253</v>
      </c>
      <c r="M46" s="151">
        <v>944.03369999999995</v>
      </c>
      <c r="N46" s="146">
        <f t="shared" ref="N46:N51" si="10">(M46-$M$55)/$M$55*100</f>
        <v>-7.8632853178944933</v>
      </c>
      <c r="O46" s="151">
        <v>136.2073</v>
      </c>
      <c r="P46" s="146">
        <f t="shared" ref="P46:P51" si="11">(O46-$O$55)/$O$55*100</f>
        <v>-27.094736436440396</v>
      </c>
      <c r="Q46" s="151">
        <v>245.60130000000001</v>
      </c>
      <c r="R46" s="146">
        <f t="shared" ref="R46:R51" si="12">(Q46-$Q$55)/$Q$55*100</f>
        <v>0.51587782310609098</v>
      </c>
      <c r="S46" s="152"/>
      <c r="T46" s="146"/>
    </row>
    <row r="47" spans="1:20">
      <c r="A47" s="133" t="s">
        <v>254</v>
      </c>
      <c r="B47" s="151">
        <v>1802.66</v>
      </c>
      <c r="C47" s="146">
        <f>(B47-$B$55)/$B$55*100</f>
        <v>-9.4426027578245382</v>
      </c>
      <c r="D47" s="151">
        <v>448.41059999999999</v>
      </c>
      <c r="E47" s="146">
        <f t="shared" si="7"/>
        <v>-13.774223024891826</v>
      </c>
      <c r="F47" s="151">
        <v>604.24990000000003</v>
      </c>
      <c r="G47" s="146">
        <f t="shared" si="8"/>
        <v>7.701347189453343</v>
      </c>
      <c r="H47" s="151">
        <v>283.2176</v>
      </c>
      <c r="I47" s="146">
        <f t="shared" si="9"/>
        <v>-19.048721523755955</v>
      </c>
      <c r="L47" s="133" t="s">
        <v>254</v>
      </c>
      <c r="M47" s="151">
        <v>902.57339999999999</v>
      </c>
      <c r="N47" s="146">
        <f t="shared" si="10"/>
        <v>-11.909767802295733</v>
      </c>
      <c r="O47" s="151">
        <v>131.1722</v>
      </c>
      <c r="P47" s="146">
        <f t="shared" si="11"/>
        <v>-29.789785031992022</v>
      </c>
      <c r="Q47" s="151">
        <v>225.99270000000001</v>
      </c>
      <c r="R47" s="146">
        <f t="shared" si="12"/>
        <v>-7.5092248204147598</v>
      </c>
      <c r="S47" s="153"/>
      <c r="T47" s="154"/>
    </row>
    <row r="48" spans="1:20">
      <c r="A48" s="133" t="s">
        <v>255</v>
      </c>
      <c r="B48" s="151">
        <v>1811.357</v>
      </c>
      <c r="C48" s="146">
        <f t="shared" ref="C48:C51" si="13">(B48-$B$55)/$B$55*100</f>
        <v>-9.0057052375959934</v>
      </c>
      <c r="D48" s="151">
        <v>456.39879999999999</v>
      </c>
      <c r="E48" s="146">
        <f t="shared" si="7"/>
        <v>-12.23815596574434</v>
      </c>
      <c r="F48" s="151">
        <v>610.90390000000002</v>
      </c>
      <c r="G48" s="146">
        <f t="shared" si="8"/>
        <v>8.887354442741465</v>
      </c>
      <c r="H48" s="151">
        <v>278.40940000000001</v>
      </c>
      <c r="I48" s="146">
        <f t="shared" si="9"/>
        <v>-20.423035610060889</v>
      </c>
      <c r="L48" s="133" t="s">
        <v>255</v>
      </c>
      <c r="M48" s="151">
        <v>884.41150000000005</v>
      </c>
      <c r="N48" s="146">
        <f t="shared" si="10"/>
        <v>-13.682350495461165</v>
      </c>
      <c r="O48" s="151">
        <v>127.6664</v>
      </c>
      <c r="P48" s="146">
        <f t="shared" si="11"/>
        <v>-31.666272364177068</v>
      </c>
      <c r="Q48" s="151">
        <v>220.95429999999999</v>
      </c>
      <c r="R48" s="146">
        <f t="shared" si="12"/>
        <v>-9.5712627608651566</v>
      </c>
      <c r="T48" s="134"/>
    </row>
    <row r="49" spans="1:20">
      <c r="A49" s="133" t="s">
        <v>256</v>
      </c>
      <c r="B49" s="151">
        <v>1731.277</v>
      </c>
      <c r="C49" s="146">
        <f t="shared" si="13"/>
        <v>-13.028558338654097</v>
      </c>
      <c r="D49" s="151">
        <v>439.82400000000001</v>
      </c>
      <c r="E49" s="146">
        <f t="shared" si="7"/>
        <v>-15.425357624685992</v>
      </c>
      <c r="F49" s="151">
        <v>583.49419999999998</v>
      </c>
      <c r="G49" s="146">
        <f t="shared" si="8"/>
        <v>4.0018565451683523</v>
      </c>
      <c r="H49" s="151">
        <v>279.02440000000001</v>
      </c>
      <c r="I49" s="146">
        <f t="shared" si="9"/>
        <v>-20.247251914898968</v>
      </c>
      <c r="L49" s="133" t="s">
        <v>256</v>
      </c>
      <c r="M49" s="151">
        <v>871.32860000000005</v>
      </c>
      <c r="N49" s="146">
        <f t="shared" si="10"/>
        <v>-14.959228031204347</v>
      </c>
      <c r="O49" s="151">
        <v>124.8128</v>
      </c>
      <c r="P49" s="146">
        <f t="shared" si="11"/>
        <v>-33.193668180003186</v>
      </c>
      <c r="Q49" s="151">
        <v>239.35980000000001</v>
      </c>
      <c r="R49" s="146">
        <f t="shared" si="12"/>
        <v>-2.0385461617543998</v>
      </c>
      <c r="T49" s="134"/>
    </row>
    <row r="50" spans="1:20">
      <c r="A50" s="133" t="s">
        <v>257</v>
      </c>
      <c r="B50" s="151">
        <v>1725.97</v>
      </c>
      <c r="C50" s="146">
        <f t="shared" si="13"/>
        <v>-13.295157756827368</v>
      </c>
      <c r="D50" s="151">
        <v>414.76549999999997</v>
      </c>
      <c r="E50" s="146">
        <f t="shared" si="7"/>
        <v>-20.243907035272521</v>
      </c>
      <c r="F50" s="151">
        <v>572.74760000000003</v>
      </c>
      <c r="G50" s="146">
        <f t="shared" si="8"/>
        <v>2.0863853176080775</v>
      </c>
      <c r="H50" s="151">
        <v>272.53059999999999</v>
      </c>
      <c r="I50" s="146">
        <f t="shared" si="9"/>
        <v>-22.10335623952087</v>
      </c>
      <c r="L50" s="133" t="s">
        <v>257</v>
      </c>
      <c r="M50" s="151">
        <v>855.03989999999999</v>
      </c>
      <c r="N50" s="146">
        <f t="shared" si="10"/>
        <v>-16.548988337899349</v>
      </c>
      <c r="O50" s="151">
        <v>121.1421</v>
      </c>
      <c r="P50" s="146">
        <f t="shared" si="11"/>
        <v>-35.158418607937364</v>
      </c>
      <c r="Q50" s="151">
        <v>223.244</v>
      </c>
      <c r="R50" s="146">
        <f t="shared" si="12"/>
        <v>-8.6341699789801787</v>
      </c>
      <c r="T50" s="134"/>
    </row>
    <row r="51" spans="1:20">
      <c r="A51" s="133" t="s">
        <v>258</v>
      </c>
      <c r="B51" s="151">
        <v>1712.91</v>
      </c>
      <c r="C51" s="146">
        <f t="shared" si="13"/>
        <v>-13.951232450881049</v>
      </c>
      <c r="D51" s="151">
        <v>406.11829999999998</v>
      </c>
      <c r="E51" s="146">
        <f t="shared" si="7"/>
        <v>-21.906694531061323</v>
      </c>
      <c r="F51" s="151">
        <v>550.84529999999995</v>
      </c>
      <c r="G51" s="146">
        <f t="shared" si="8"/>
        <v>-1.8174750165807614</v>
      </c>
      <c r="H51" s="151">
        <v>250.81569999999999</v>
      </c>
      <c r="I51" s="146">
        <f t="shared" si="9"/>
        <v>-28.310064145328244</v>
      </c>
      <c r="L51" s="133" t="s">
        <v>258</v>
      </c>
      <c r="M51" s="151">
        <v>864.08640000000003</v>
      </c>
      <c r="N51" s="146">
        <f t="shared" si="10"/>
        <v>-15.666059275757108</v>
      </c>
      <c r="O51" s="151">
        <v>112.9935</v>
      </c>
      <c r="P51" s="146">
        <f t="shared" si="11"/>
        <v>-39.519975078655314</v>
      </c>
      <c r="Q51" s="151">
        <v>233.02379999999999</v>
      </c>
      <c r="R51" s="146">
        <f t="shared" si="12"/>
        <v>-4.6316456359314566</v>
      </c>
      <c r="S51" s="153"/>
      <c r="T51" s="153"/>
    </row>
    <row r="52" spans="1:20">
      <c r="B52" s="157"/>
      <c r="C52" s="146"/>
      <c r="D52" s="157"/>
      <c r="E52" s="146"/>
      <c r="F52" s="157"/>
      <c r="G52" s="146"/>
      <c r="H52" s="157"/>
      <c r="I52" s="146"/>
      <c r="L52" s="133"/>
      <c r="M52" s="157"/>
      <c r="N52" s="146"/>
      <c r="O52" s="157"/>
      <c r="P52" s="146"/>
      <c r="Q52" s="157"/>
      <c r="R52" s="146"/>
      <c r="S52" s="153"/>
      <c r="T52" s="153"/>
    </row>
    <row r="53" spans="1:20">
      <c r="B53" s="151"/>
      <c r="C53" s="146"/>
      <c r="D53" s="151"/>
      <c r="E53" s="146"/>
      <c r="F53" s="151"/>
      <c r="G53" s="146"/>
      <c r="H53" s="151"/>
      <c r="I53" s="146"/>
      <c r="L53" s="133"/>
      <c r="M53" s="151"/>
      <c r="N53" s="146"/>
      <c r="O53" s="151"/>
      <c r="P53" s="146"/>
      <c r="Q53" s="151"/>
      <c r="R53" s="146"/>
      <c r="S53" s="153"/>
      <c r="T53" s="153"/>
    </row>
    <row r="54" spans="1:20">
      <c r="B54" s="134" t="s">
        <v>275</v>
      </c>
      <c r="D54" s="134" t="s">
        <v>283</v>
      </c>
      <c r="F54" s="134" t="s">
        <v>277</v>
      </c>
      <c r="H54" s="134" t="s">
        <v>287</v>
      </c>
      <c r="I54" s="134"/>
      <c r="L54" s="133"/>
      <c r="M54" s="134" t="s">
        <v>275</v>
      </c>
      <c r="O54" s="134" t="s">
        <v>283</v>
      </c>
      <c r="Q54" s="134" t="s">
        <v>277</v>
      </c>
      <c r="R54" s="134"/>
    </row>
    <row r="55" spans="1:20">
      <c r="A55" s="133" t="s">
        <v>285</v>
      </c>
      <c r="B55" s="151">
        <v>1990.627</v>
      </c>
      <c r="C55" s="151"/>
      <c r="D55" s="151">
        <v>520.04240000000004</v>
      </c>
      <c r="E55" s="151"/>
      <c r="F55" s="151">
        <v>561.0421</v>
      </c>
      <c r="G55" s="158">
        <v>1999</v>
      </c>
      <c r="H55" s="151">
        <v>349.86180000000002</v>
      </c>
      <c r="I55" s="151"/>
      <c r="J55" s="151"/>
      <c r="K55" s="151"/>
      <c r="L55" s="151" t="s">
        <v>285</v>
      </c>
      <c r="M55" s="151">
        <v>1024.6010000000001</v>
      </c>
      <c r="N55" s="151"/>
      <c r="O55" s="151">
        <v>186.8278</v>
      </c>
      <c r="P55" s="151"/>
      <c r="Q55" s="151">
        <v>244.3408</v>
      </c>
      <c r="R55" s="153"/>
    </row>
    <row r="56" spans="1:20">
      <c r="C56" s="135"/>
      <c r="D56" s="135"/>
      <c r="E56" s="152"/>
      <c r="M56" s="134"/>
    </row>
    <row r="57" spans="1:20">
      <c r="A57" s="159"/>
      <c r="B57" s="159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</row>
    <row r="58" spans="1:20">
      <c r="A58" s="159"/>
      <c r="B58" s="136" t="s">
        <v>274</v>
      </c>
      <c r="C58" s="159"/>
      <c r="D58" s="159"/>
      <c r="E58" s="137" t="s">
        <v>63</v>
      </c>
      <c r="F58" s="159"/>
      <c r="G58" s="159"/>
      <c r="H58" s="159"/>
      <c r="I58" s="136" t="s">
        <v>65</v>
      </c>
      <c r="J58" s="159"/>
      <c r="K58" s="159"/>
      <c r="L58" s="159"/>
      <c r="M58" s="159"/>
      <c r="N58" s="137" t="s">
        <v>67</v>
      </c>
      <c r="O58" s="159"/>
      <c r="P58" s="159"/>
      <c r="Q58" s="159"/>
    </row>
    <row r="59" spans="1:20">
      <c r="A59" s="159"/>
      <c r="B59" s="134" t="s">
        <v>275</v>
      </c>
      <c r="C59" s="134" t="s">
        <v>276</v>
      </c>
      <c r="D59" s="134" t="s">
        <v>277</v>
      </c>
      <c r="E59" s="134" t="s">
        <v>275</v>
      </c>
      <c r="F59" s="134" t="s">
        <v>276</v>
      </c>
      <c r="G59" s="134" t="s">
        <v>277</v>
      </c>
      <c r="H59" s="139" t="s">
        <v>278</v>
      </c>
      <c r="I59" s="134" t="s">
        <v>275</v>
      </c>
      <c r="J59" s="134" t="s">
        <v>276</v>
      </c>
      <c r="L59" s="134" t="s">
        <v>277</v>
      </c>
      <c r="M59" s="139" t="s">
        <v>287</v>
      </c>
      <c r="N59" s="134" t="s">
        <v>275</v>
      </c>
      <c r="O59" s="134" t="s">
        <v>276</v>
      </c>
      <c r="P59" s="134" t="s">
        <v>277</v>
      </c>
      <c r="Q59" s="159"/>
      <c r="R59" s="134"/>
    </row>
    <row r="60" spans="1:20">
      <c r="A60" s="144">
        <v>1994</v>
      </c>
      <c r="B60" s="146">
        <v>1.5779946125064757</v>
      </c>
      <c r="C60" s="146">
        <v>4.7347243029453914</v>
      </c>
      <c r="D60" s="146">
        <v>3.1096417516301442</v>
      </c>
      <c r="E60" s="146">
        <v>1.7067375441092782</v>
      </c>
      <c r="F60" s="146">
        <v>5.0912993968843461</v>
      </c>
      <c r="G60" s="146">
        <v>3.1669251317862654</v>
      </c>
      <c r="H60" s="146">
        <v>-0.76328808717653485</v>
      </c>
      <c r="I60" s="146">
        <v>-0.26735294959828687</v>
      </c>
      <c r="J60" s="146">
        <v>-0.6181803637549711</v>
      </c>
      <c r="K60" s="146"/>
      <c r="L60" s="146">
        <v>2.2633239109863665</v>
      </c>
      <c r="M60" s="146"/>
      <c r="N60" s="146">
        <v>2.293282946239545</v>
      </c>
      <c r="O60" s="146">
        <v>6.970964706537246</v>
      </c>
      <c r="P60" s="146">
        <v>-3.1137247647548048</v>
      </c>
      <c r="Q60" s="159"/>
      <c r="R60" s="160"/>
    </row>
    <row r="61" spans="1:20">
      <c r="A61" s="144">
        <v>1995</v>
      </c>
      <c r="B61" s="146">
        <v>1.0437801872764922</v>
      </c>
      <c r="C61" s="146">
        <v>4.9540457747418367</v>
      </c>
      <c r="D61" s="146">
        <v>9.890461381136582</v>
      </c>
      <c r="E61" s="146">
        <v>0.94937209918478072</v>
      </c>
      <c r="F61" s="146">
        <v>5.4256438661845525</v>
      </c>
      <c r="G61" s="146">
        <v>9.0863025868179772</v>
      </c>
      <c r="H61" s="146">
        <v>-4.5580529078784089</v>
      </c>
      <c r="I61" s="146">
        <v>3.617704371537203</v>
      </c>
      <c r="J61" s="146">
        <v>1.62175238019052</v>
      </c>
      <c r="K61" s="146"/>
      <c r="L61" s="146">
        <v>15.483829110150563</v>
      </c>
      <c r="M61" s="146"/>
      <c r="N61" s="146">
        <v>1.1619157115794314</v>
      </c>
      <c r="O61" s="146">
        <v>10.901375491227757</v>
      </c>
      <c r="P61" s="146">
        <v>2.5362935702919898</v>
      </c>
      <c r="Q61" s="159"/>
      <c r="R61" s="160"/>
    </row>
    <row r="62" spans="1:20">
      <c r="A62" s="144">
        <v>1996</v>
      </c>
      <c r="B62" s="146">
        <v>1.7082804036191925</v>
      </c>
      <c r="C62" s="146">
        <v>8.2091434678947017</v>
      </c>
      <c r="D62" s="146">
        <v>16.182547902265007</v>
      </c>
      <c r="E62" s="146">
        <v>1.7843213213942273</v>
      </c>
      <c r="F62" s="146">
        <v>9.148799434524598</v>
      </c>
      <c r="G62" s="146">
        <v>16.523319125490236</v>
      </c>
      <c r="H62" s="146">
        <v>-8.5194631026727983</v>
      </c>
      <c r="I62" s="146">
        <v>5.1040702251099814</v>
      </c>
      <c r="J62" s="146">
        <v>5.2714355598697233</v>
      </c>
      <c r="K62" s="146"/>
      <c r="L62" s="146">
        <v>19.038660378606163</v>
      </c>
      <c r="M62" s="146"/>
      <c r="N62" s="146">
        <v>-4.2707161129063982</v>
      </c>
      <c r="O62" s="146">
        <v>-0.79602714371201799</v>
      </c>
      <c r="P62" s="146">
        <v>0.65547792263919513</v>
      </c>
      <c r="Q62" s="159"/>
      <c r="R62" s="160"/>
    </row>
    <row r="63" spans="1:20">
      <c r="A63" s="144">
        <v>1997</v>
      </c>
      <c r="B63" s="146">
        <v>-7.4212749974516337E-2</v>
      </c>
      <c r="C63" s="146">
        <v>7.742223799664151</v>
      </c>
      <c r="D63" s="146">
        <v>17.926973285708272</v>
      </c>
      <c r="E63" s="146">
        <v>0.20736507547792449</v>
      </c>
      <c r="F63" s="146">
        <v>9.2143925220314404</v>
      </c>
      <c r="G63" s="146">
        <v>20.799910852749186</v>
      </c>
      <c r="H63" s="146">
        <v>-16.309345727639361</v>
      </c>
      <c r="I63" s="146">
        <v>0.72655500000753359</v>
      </c>
      <c r="J63" s="146">
        <v>0.47767258977345151</v>
      </c>
      <c r="K63" s="146"/>
      <c r="L63" s="146">
        <v>14.630114210680444</v>
      </c>
      <c r="M63" s="146"/>
      <c r="N63" s="146">
        <v>-3.4611326750608407</v>
      </c>
      <c r="O63" s="146">
        <v>-4.3057831864422722</v>
      </c>
      <c r="P63" s="146">
        <v>5.0252352451985161</v>
      </c>
      <c r="Q63" s="159"/>
      <c r="R63" s="160"/>
    </row>
    <row r="64" spans="1:20">
      <c r="A64" s="144">
        <v>1998</v>
      </c>
      <c r="B64" s="146">
        <v>-0.34828240965756996</v>
      </c>
      <c r="C64" s="146">
        <v>7.8589486636973671</v>
      </c>
      <c r="D64" s="146">
        <v>19.113116309067117</v>
      </c>
      <c r="E64" s="146">
        <v>-1.6044536254850954E-2</v>
      </c>
      <c r="F64" s="146">
        <v>9.4451470624360709</v>
      </c>
      <c r="G64" s="146">
        <v>22.914310300531479</v>
      </c>
      <c r="H64" s="146">
        <v>-20.513243417834435</v>
      </c>
      <c r="I64" s="146">
        <v>1.5097755631768326</v>
      </c>
      <c r="J64" s="146">
        <v>-1.0870075209252255</v>
      </c>
      <c r="K64" s="146"/>
      <c r="L64" s="146">
        <v>18.192288956568508</v>
      </c>
      <c r="M64" s="146"/>
      <c r="N64" s="146">
        <v>-5.689687985859873</v>
      </c>
      <c r="O64" s="146">
        <v>-8.4747023729873199</v>
      </c>
      <c r="P64" s="146">
        <v>2.3132444520112863</v>
      </c>
      <c r="Q64" s="159"/>
      <c r="R64" s="160"/>
    </row>
    <row r="65" spans="1:18">
      <c r="A65" s="144">
        <v>1999</v>
      </c>
      <c r="B65" s="146">
        <v>2.1428864865038002</v>
      </c>
      <c r="C65" s="146">
        <v>10.336406111168166</v>
      </c>
      <c r="D65" s="146">
        <v>22.11706876340908</v>
      </c>
      <c r="E65" s="146">
        <v>3.0450313132347335</v>
      </c>
      <c r="F65" s="146">
        <v>11.895784846748711</v>
      </c>
      <c r="G65" s="146">
        <v>28.534549202782145</v>
      </c>
      <c r="H65" s="146">
        <v>-16.50683716948912</v>
      </c>
      <c r="I65" s="146">
        <v>-0.53415330948490292</v>
      </c>
      <c r="J65" s="146">
        <v>-0.75689982201453165</v>
      </c>
      <c r="K65" s="146"/>
      <c r="L65" s="146">
        <v>12.466444140288226</v>
      </c>
      <c r="M65" s="146"/>
      <c r="N65" s="146">
        <v>-1.3524288967119964</v>
      </c>
      <c r="O65" s="146">
        <v>-3.6721515748726929</v>
      </c>
      <c r="P65" s="146">
        <v>7.66290361658797</v>
      </c>
      <c r="Q65" s="159"/>
      <c r="R65" s="160"/>
    </row>
    <row r="66" spans="1:18">
      <c r="A66" s="144">
        <v>2000</v>
      </c>
      <c r="B66" s="146">
        <v>0.94619922415398949</v>
      </c>
      <c r="C66" s="146">
        <v>10.11482088443289</v>
      </c>
      <c r="D66" s="146">
        <v>18.189279131012022</v>
      </c>
      <c r="E66" s="146">
        <v>1.6762845920729419</v>
      </c>
      <c r="F66" s="146">
        <v>11.460505076679137</v>
      </c>
      <c r="G66" s="146">
        <v>25.056320632945482</v>
      </c>
      <c r="H66" s="146">
        <v>-17.829770713900583</v>
      </c>
      <c r="I66" s="146">
        <v>-0.78538068658769389</v>
      </c>
      <c r="J66" s="146">
        <v>1.5370669776156618</v>
      </c>
      <c r="K66" s="146"/>
      <c r="L66" s="146">
        <v>7.1707096490619797</v>
      </c>
      <c r="M66" s="146">
        <v>-2.6822591091682546</v>
      </c>
      <c r="N66" s="146">
        <v>-4.475781304136933</v>
      </c>
      <c r="O66" s="146">
        <v>-10.163423216459222</v>
      </c>
      <c r="P66" s="146">
        <v>2.9238260658883037</v>
      </c>
      <c r="Q66" s="159"/>
      <c r="R66" s="160"/>
    </row>
    <row r="67" spans="1:18">
      <c r="A67" s="144">
        <v>2001</v>
      </c>
      <c r="B67" s="146">
        <v>3.0696655517859375</v>
      </c>
      <c r="C67" s="146">
        <v>12.874621124229204</v>
      </c>
      <c r="D67" s="146">
        <v>21.292064732515726</v>
      </c>
      <c r="E67" s="146">
        <v>4.0341453064981376</v>
      </c>
      <c r="F67" s="146">
        <v>14.548134747338837</v>
      </c>
      <c r="G67" s="146">
        <v>29.666657380494716</v>
      </c>
      <c r="H67" s="146">
        <v>-19.597437410534585</v>
      </c>
      <c r="I67" s="146">
        <v>-0.1805461294356025</v>
      </c>
      <c r="J67" s="146">
        <v>2.685896380756648</v>
      </c>
      <c r="K67" s="146"/>
      <c r="L67" s="146">
        <v>5.3671908043977501</v>
      </c>
      <c r="M67" s="146">
        <v>-5.638054797637249</v>
      </c>
      <c r="N67" s="146">
        <v>1.7371640277532401</v>
      </c>
      <c r="O67" s="146">
        <v>-10.086079266575965</v>
      </c>
      <c r="P67" s="146">
        <v>7.1139572269551321</v>
      </c>
      <c r="Q67" s="159"/>
      <c r="R67" s="160"/>
    </row>
    <row r="68" spans="1:18">
      <c r="A68" s="144">
        <v>2002</v>
      </c>
      <c r="B68" s="146">
        <v>3.6131632397733489</v>
      </c>
      <c r="C68" s="146">
        <v>13.057479971832423</v>
      </c>
      <c r="D68" s="146">
        <v>25.210877456484521</v>
      </c>
      <c r="E68" s="146">
        <v>4.759263344673581</v>
      </c>
      <c r="F68" s="146">
        <v>15.309953587591243</v>
      </c>
      <c r="G68" s="146">
        <v>34.809617997839418</v>
      </c>
      <c r="H68" s="146">
        <v>-22.851821483959487</v>
      </c>
      <c r="I68" s="146">
        <v>0.22143776810020807</v>
      </c>
      <c r="J68" s="146">
        <v>1.7306281180177907E-4</v>
      </c>
      <c r="K68" s="146"/>
      <c r="L68" s="146">
        <v>7.578005286947274</v>
      </c>
      <c r="M68" s="146">
        <v>-14.844947347781327</v>
      </c>
      <c r="N68" s="146">
        <v>1.3437425885783636</v>
      </c>
      <c r="O68" s="146">
        <v>-6.8864483765264088</v>
      </c>
      <c r="P68" s="146">
        <v>4.878759503120226</v>
      </c>
      <c r="Q68" s="159"/>
      <c r="R68" s="160"/>
    </row>
    <row r="69" spans="1:18">
      <c r="A69" s="144">
        <v>2003</v>
      </c>
      <c r="B69" s="146">
        <v>2.8557236916868423</v>
      </c>
      <c r="C69" s="146">
        <v>14.368638747561407</v>
      </c>
      <c r="D69" s="146">
        <v>27.682258113716223</v>
      </c>
      <c r="E69" s="146">
        <v>4.6361848626133719</v>
      </c>
      <c r="F69" s="146">
        <v>17.471236906145833</v>
      </c>
      <c r="G69" s="146">
        <v>38.32356737582068</v>
      </c>
      <c r="H69" s="146">
        <v>-27.17914850883259</v>
      </c>
      <c r="I69" s="146">
        <v>-3.4151551244909242</v>
      </c>
      <c r="J69" s="146">
        <v>-4.2448269602632527</v>
      </c>
      <c r="K69" s="146"/>
      <c r="L69" s="146">
        <v>9.2726374723037779</v>
      </c>
      <c r="M69" s="146">
        <v>-15.381216240241141</v>
      </c>
      <c r="N69" s="146">
        <v>-3.4210097394010051</v>
      </c>
      <c r="O69" s="146">
        <v>-12.201235576290037</v>
      </c>
      <c r="P69" s="146">
        <v>5.565996346086928E-2</v>
      </c>
      <c r="Q69" s="159"/>
      <c r="R69" s="160"/>
    </row>
    <row r="70" spans="1:18">
      <c r="A70" s="133" t="s">
        <v>282</v>
      </c>
      <c r="B70" s="146">
        <v>4.0572659937546067</v>
      </c>
      <c r="C70" s="146">
        <v>16.369595992506973</v>
      </c>
      <c r="D70" s="146">
        <v>29.684951186244703</v>
      </c>
      <c r="E70" s="146">
        <v>5.8404750871629894</v>
      </c>
      <c r="F70" s="146">
        <v>19.353784271447232</v>
      </c>
      <c r="G70" s="146">
        <v>40.796072568338488</v>
      </c>
      <c r="H70" s="146">
        <v>-28.648358657977496</v>
      </c>
      <c r="I70" s="146">
        <v>-3.3447752893937381</v>
      </c>
      <c r="J70" s="146">
        <v>-2.701798930241083</v>
      </c>
      <c r="K70" s="146"/>
      <c r="L70" s="146">
        <v>8.6623624145139964</v>
      </c>
      <c r="M70" s="146">
        <v>-13.307054385474498</v>
      </c>
      <c r="N70" s="146">
        <v>-4.0859710267704346</v>
      </c>
      <c r="O70" s="146">
        <v>-18.910408408170522</v>
      </c>
      <c r="P70" s="146">
        <v>0.16612043506446839</v>
      </c>
      <c r="Q70" s="159"/>
      <c r="R70" s="160"/>
    </row>
    <row r="71" spans="1:18">
      <c r="A71" s="133" t="s">
        <v>252</v>
      </c>
      <c r="B71" s="146">
        <v>4.0145843259044156</v>
      </c>
      <c r="C71" s="146">
        <v>13.640881958924167</v>
      </c>
      <c r="D71" s="146">
        <v>36.249976395669577</v>
      </c>
      <c r="E71" s="146">
        <v>5.9432867865854968</v>
      </c>
      <c r="F71" s="146">
        <v>16.757359857426664</v>
      </c>
      <c r="G71" s="146">
        <v>48.763886696320512</v>
      </c>
      <c r="H71" s="146">
        <v>-31.394988066019145</v>
      </c>
      <c r="I71" s="146">
        <v>-4.4236815837422059</v>
      </c>
      <c r="J71" s="146">
        <v>-2.9916022232033455</v>
      </c>
      <c r="K71" s="146"/>
      <c r="L71" s="146">
        <v>7.9517383811304079</v>
      </c>
      <c r="M71" s="146">
        <v>-17.534466466473337</v>
      </c>
      <c r="N71" s="146">
        <v>-2.5328298527914912</v>
      </c>
      <c r="O71" s="146">
        <v>-20.768054861214445</v>
      </c>
      <c r="P71" s="146">
        <v>9.2897706809505305</v>
      </c>
      <c r="Q71" s="159"/>
      <c r="R71" s="160"/>
    </row>
    <row r="72" spans="1:18">
      <c r="A72" s="133" t="s">
        <v>253</v>
      </c>
      <c r="B72" s="146">
        <v>0.83095872095846213</v>
      </c>
      <c r="C72" s="146">
        <v>8.6234106216998825</v>
      </c>
      <c r="D72" s="146">
        <v>31.120907916965056</v>
      </c>
      <c r="E72" s="146">
        <v>2.7108932901115943</v>
      </c>
      <c r="F72" s="146">
        <v>11.540639186907219</v>
      </c>
      <c r="G72" s="146">
        <v>43.187819018699265</v>
      </c>
      <c r="H72" s="146">
        <v>-35.524305417078715</v>
      </c>
      <c r="I72" s="146">
        <v>-7.6451791320021236</v>
      </c>
      <c r="J72" s="146">
        <v>-7.7210819733160294</v>
      </c>
      <c r="K72" s="146"/>
      <c r="L72" s="146">
        <v>5.2617798200883694</v>
      </c>
      <c r="M72" s="146">
        <v>-17.903526478169386</v>
      </c>
      <c r="N72" s="146">
        <v>-7.8632853178944933</v>
      </c>
      <c r="O72" s="146">
        <v>-27.094736436440396</v>
      </c>
      <c r="P72" s="146">
        <v>0.51587782310609098</v>
      </c>
      <c r="Q72" s="159"/>
    </row>
    <row r="73" spans="1:18">
      <c r="A73" s="133" t="s">
        <v>254</v>
      </c>
      <c r="B73" s="146">
        <v>-1.1687841219927391</v>
      </c>
      <c r="C73" s="146">
        <v>6.3479730904216431</v>
      </c>
      <c r="D73" s="146">
        <v>29.503350362344634</v>
      </c>
      <c r="E73" s="146">
        <v>0.82645195136393734</v>
      </c>
      <c r="F73" s="146">
        <v>9.8086131984940828</v>
      </c>
      <c r="G73" s="146">
        <v>41.400292823955844</v>
      </c>
      <c r="H73" s="146">
        <v>-39.997548537493074</v>
      </c>
      <c r="I73" s="146">
        <v>-9.4426027578245382</v>
      </c>
      <c r="J73" s="146">
        <v>-13.774223024891826</v>
      </c>
      <c r="K73" s="146"/>
      <c r="L73" s="146">
        <v>7.701347189453343</v>
      </c>
      <c r="M73" s="146">
        <v>-19.048721523755955</v>
      </c>
      <c r="N73" s="146">
        <v>-11.909767802295733</v>
      </c>
      <c r="O73" s="146">
        <v>-29.789785031992022</v>
      </c>
      <c r="P73" s="146">
        <v>-7.5092248204147598</v>
      </c>
      <c r="Q73" s="159"/>
    </row>
    <row r="74" spans="1:18">
      <c r="A74" s="133" t="s">
        <v>255</v>
      </c>
      <c r="B74" s="146">
        <v>-0.68023908136246292</v>
      </c>
      <c r="C74" s="146">
        <v>5.2545996670663264</v>
      </c>
      <c r="D74" s="146">
        <v>34.424090652249383</v>
      </c>
      <c r="E74" s="146">
        <v>1.4169858860859013</v>
      </c>
      <c r="F74" s="146">
        <v>8.5926152207660156</v>
      </c>
      <c r="G74" s="146">
        <v>47.244761825166158</v>
      </c>
      <c r="H74" s="146">
        <v>-43.156172356740974</v>
      </c>
      <c r="I74" s="146">
        <v>-9.0057052375959934</v>
      </c>
      <c r="J74" s="146">
        <v>-12.23815596574434</v>
      </c>
      <c r="K74" s="146"/>
      <c r="L74" s="146">
        <v>8.887354442741465</v>
      </c>
      <c r="M74" s="146">
        <v>-20.423035610060889</v>
      </c>
      <c r="N74" s="146">
        <v>-13.682350495461165</v>
      </c>
      <c r="O74" s="146">
        <v>-31.666272364177068</v>
      </c>
      <c r="P74" s="146">
        <v>-9.5712627608651566</v>
      </c>
      <c r="Q74" s="159"/>
    </row>
    <row r="75" spans="1:18">
      <c r="A75" s="133" t="s">
        <v>256</v>
      </c>
      <c r="B75" s="146">
        <v>-3.2408190398652068</v>
      </c>
      <c r="C75" s="146">
        <v>3.3305292416501873</v>
      </c>
      <c r="D75" s="146">
        <v>32.108716461877925</v>
      </c>
      <c r="E75" s="146">
        <v>-1.2802378813612132</v>
      </c>
      <c r="F75" s="146">
        <v>6.3626087307945571</v>
      </c>
      <c r="G75" s="146">
        <v>44.584211650431342</v>
      </c>
      <c r="H75" s="146">
        <v>-48.284460679375066</v>
      </c>
      <c r="I75" s="146">
        <v>-13.028558338654097</v>
      </c>
      <c r="J75" s="146">
        <v>-15.425357624685992</v>
      </c>
      <c r="K75" s="146"/>
      <c r="L75" s="146">
        <v>4.0018565451683523</v>
      </c>
      <c r="M75" s="146">
        <v>-20.247251914898968</v>
      </c>
      <c r="N75" s="146">
        <v>-14.959228031204347</v>
      </c>
      <c r="O75" s="146">
        <v>-33.193668180003186</v>
      </c>
      <c r="P75" s="146">
        <v>-2.0385461617543998</v>
      </c>
      <c r="Q75" s="159"/>
    </row>
    <row r="76" spans="1:18">
      <c r="A76" s="133" t="s">
        <v>257</v>
      </c>
      <c r="B76" s="146">
        <v>-1.9803226840793613</v>
      </c>
      <c r="C76" s="146">
        <v>1.3128565919331128</v>
      </c>
      <c r="D76" s="146">
        <v>32.420758447082001</v>
      </c>
      <c r="E76" s="146">
        <v>0.14598416868717951</v>
      </c>
      <c r="F76" s="146">
        <v>4.2282084746823747</v>
      </c>
      <c r="G76" s="146">
        <v>45.293427557024842</v>
      </c>
      <c r="H76" s="146">
        <v>-49.537523035974083</v>
      </c>
      <c r="I76" s="146">
        <v>-13.295157756827368</v>
      </c>
      <c r="J76" s="146">
        <v>-20.243907035272521</v>
      </c>
      <c r="K76" s="146"/>
      <c r="L76" s="146">
        <v>2.0863853176080775</v>
      </c>
      <c r="M76" s="146">
        <v>-22.10335623952087</v>
      </c>
      <c r="N76" s="146">
        <v>-16.548988337899349</v>
      </c>
      <c r="O76" s="146">
        <v>-35.158418607937364</v>
      </c>
      <c r="P76" s="146">
        <v>-8.6341699789801787</v>
      </c>
      <c r="Q76" s="159"/>
    </row>
    <row r="77" spans="1:18">
      <c r="A77" s="133" t="s">
        <v>258</v>
      </c>
      <c r="B77" s="146">
        <v>-5.0774112074590425</v>
      </c>
      <c r="C77" s="146">
        <v>-9.1379702041341009</v>
      </c>
      <c r="D77" s="146">
        <v>30.084380034077395</v>
      </c>
      <c r="E77" s="146">
        <v>-3.0327867987244694</v>
      </c>
      <c r="F77" s="146">
        <v>-7.2507403242766877</v>
      </c>
      <c r="G77" s="146">
        <v>42.907779026252015</v>
      </c>
      <c r="H77" s="146">
        <v>-56.613484801270445</v>
      </c>
      <c r="I77" s="146">
        <v>-13.951232450881049</v>
      </c>
      <c r="J77" s="146">
        <v>-21.906694531061323</v>
      </c>
      <c r="K77" s="146"/>
      <c r="L77" s="146">
        <v>-1.8174750165807614</v>
      </c>
      <c r="M77" s="146">
        <v>-28.310064145328244</v>
      </c>
      <c r="N77" s="146">
        <v>-15.666059275757108</v>
      </c>
      <c r="O77" s="146">
        <v>-39.519975078655314</v>
      </c>
      <c r="P77" s="146">
        <v>-4.6316456359314566</v>
      </c>
    </row>
    <row r="78" spans="1:18">
      <c r="G78" s="146"/>
    </row>
    <row r="88" spans="1:12">
      <c r="B88" s="158"/>
    </row>
    <row r="89" spans="1:12">
      <c r="A89" s="134"/>
    </row>
    <row r="90" spans="1:12">
      <c r="A90" s="134"/>
      <c r="B90" s="149"/>
      <c r="C90" s="152"/>
      <c r="D90" s="152"/>
      <c r="E90" s="152"/>
    </row>
    <row r="91" spans="1:12">
      <c r="A91" s="134"/>
      <c r="B91" s="161"/>
      <c r="C91" s="152"/>
      <c r="D91" s="152"/>
      <c r="E91" s="152"/>
    </row>
    <row r="92" spans="1:12">
      <c r="A92" s="134"/>
      <c r="B92" s="149"/>
      <c r="C92" s="137"/>
      <c r="D92" s="152"/>
      <c r="E92" s="137"/>
    </row>
    <row r="93" spans="1:12">
      <c r="A93" s="134"/>
      <c r="B93" s="149"/>
      <c r="D93" s="135"/>
      <c r="E93" s="138"/>
      <c r="F93" s="135"/>
      <c r="J93" s="139"/>
      <c r="K93" s="139"/>
      <c r="L93" s="139"/>
    </row>
    <row r="94" spans="1:12">
      <c r="A94" s="134"/>
      <c r="B94" s="149"/>
      <c r="J94" s="139"/>
      <c r="K94" s="139"/>
      <c r="L94" s="146"/>
    </row>
    <row r="95" spans="1:12">
      <c r="A95" s="134"/>
      <c r="B95" s="149"/>
      <c r="C95" s="162"/>
      <c r="D95" s="146"/>
      <c r="E95" s="140"/>
      <c r="F95" s="146"/>
      <c r="G95" s="139"/>
      <c r="H95" s="139"/>
      <c r="J95" s="139"/>
      <c r="K95" s="139"/>
      <c r="L95" s="146"/>
    </row>
    <row r="96" spans="1:12">
      <c r="A96" s="134"/>
      <c r="B96" s="149"/>
      <c r="C96" s="162"/>
      <c r="D96" s="146"/>
      <c r="E96" s="140"/>
      <c r="F96" s="146"/>
      <c r="G96" s="139"/>
      <c r="H96" s="139"/>
      <c r="J96" s="139"/>
      <c r="K96" s="139"/>
      <c r="L96" s="146"/>
    </row>
    <row r="97" spans="1:12">
      <c r="A97" s="134"/>
      <c r="B97" s="149"/>
      <c r="C97" s="162"/>
      <c r="D97" s="146"/>
      <c r="E97" s="140"/>
      <c r="F97" s="146"/>
      <c r="G97" s="139"/>
      <c r="H97" s="139"/>
      <c r="J97" s="139"/>
      <c r="K97" s="139"/>
      <c r="L97" s="146"/>
    </row>
    <row r="98" spans="1:12">
      <c r="A98" s="134"/>
      <c r="B98" s="149"/>
      <c r="C98" s="162"/>
      <c r="D98" s="146"/>
      <c r="E98" s="140"/>
      <c r="F98" s="146"/>
      <c r="G98" s="139"/>
      <c r="H98" s="139"/>
      <c r="J98" s="139"/>
      <c r="K98" s="139"/>
      <c r="L98" s="146"/>
    </row>
    <row r="99" spans="1:12">
      <c r="A99" s="134"/>
      <c r="B99" s="149"/>
      <c r="C99" s="162"/>
      <c r="D99" s="146"/>
      <c r="E99" s="140"/>
      <c r="F99" s="146"/>
      <c r="G99" s="139"/>
      <c r="H99" s="139"/>
      <c r="J99" s="139"/>
      <c r="K99" s="139"/>
      <c r="L99" s="146"/>
    </row>
    <row r="100" spans="1:12">
      <c r="B100" s="149"/>
      <c r="C100" s="162"/>
      <c r="D100" s="146"/>
      <c r="E100" s="140"/>
      <c r="F100" s="146"/>
      <c r="G100" s="139"/>
      <c r="H100" s="139"/>
      <c r="J100" s="139"/>
      <c r="K100" s="139"/>
      <c r="L100" s="146"/>
    </row>
    <row r="101" spans="1:12">
      <c r="C101" s="162"/>
      <c r="D101" s="146"/>
      <c r="E101" s="162"/>
      <c r="F101" s="146"/>
      <c r="G101" s="139"/>
      <c r="H101" s="139"/>
      <c r="J101" s="139"/>
      <c r="K101" s="139"/>
      <c r="L101" s="146"/>
    </row>
    <row r="102" spans="1:12">
      <c r="C102" s="162"/>
      <c r="D102" s="146"/>
      <c r="E102" s="162"/>
      <c r="F102" s="146"/>
      <c r="G102" s="139"/>
      <c r="H102" s="139"/>
      <c r="J102" s="139"/>
      <c r="K102" s="139"/>
      <c r="L102" s="146"/>
    </row>
    <row r="103" spans="1:12">
      <c r="C103" s="149"/>
      <c r="D103" s="146"/>
      <c r="E103" s="149"/>
      <c r="F103" s="146"/>
      <c r="J103" s="139"/>
      <c r="K103" s="139"/>
      <c r="L103" s="146"/>
    </row>
    <row r="104" spans="1:12">
      <c r="C104" s="149"/>
      <c r="D104" s="146"/>
      <c r="E104" s="149"/>
      <c r="F104" s="146"/>
      <c r="J104" s="139"/>
      <c r="K104" s="139"/>
      <c r="L104" s="146"/>
    </row>
    <row r="105" spans="1:12">
      <c r="C105" s="149"/>
      <c r="D105" s="146"/>
      <c r="E105" s="149"/>
      <c r="F105" s="146"/>
      <c r="J105" s="139"/>
      <c r="K105" s="139"/>
      <c r="L105" s="146"/>
    </row>
    <row r="106" spans="1:12">
      <c r="C106" s="149"/>
      <c r="D106" s="146"/>
      <c r="E106" s="149"/>
      <c r="F106" s="146"/>
      <c r="J106" s="139"/>
      <c r="K106" s="139"/>
      <c r="L106" s="146"/>
    </row>
    <row r="107" spans="1:12">
      <c r="C107" s="149"/>
      <c r="D107" s="146"/>
      <c r="E107" s="149"/>
      <c r="F107" s="146"/>
      <c r="J107" s="139"/>
      <c r="K107" s="139"/>
      <c r="L107" s="146"/>
    </row>
    <row r="108" spans="1:12">
      <c r="C108" s="149"/>
      <c r="D108" s="146"/>
      <c r="E108" s="149"/>
      <c r="F108" s="146"/>
      <c r="J108" s="139"/>
      <c r="K108" s="139"/>
      <c r="L108" s="146"/>
    </row>
    <row r="117" spans="2:16">
      <c r="B117" s="142"/>
      <c r="C117" s="142"/>
      <c r="D117" s="142"/>
      <c r="E117" s="142"/>
      <c r="F117" s="142"/>
      <c r="G117" s="142"/>
      <c r="H117" s="142"/>
      <c r="I117" s="163"/>
      <c r="J117" s="142"/>
      <c r="K117" s="142"/>
      <c r="L117" s="163"/>
      <c r="M117" s="163"/>
      <c r="N117" s="163"/>
      <c r="O117" s="163"/>
      <c r="P117" s="163"/>
    </row>
    <row r="118" spans="2:16">
      <c r="B118" s="142"/>
      <c r="C118" s="142"/>
      <c r="D118" s="142"/>
      <c r="E118" s="142"/>
      <c r="F118" s="142"/>
      <c r="G118" s="142"/>
      <c r="H118" s="142"/>
      <c r="I118" s="163"/>
      <c r="J118" s="142"/>
      <c r="K118" s="142"/>
      <c r="L118" s="163"/>
      <c r="M118" s="163"/>
      <c r="N118" s="163"/>
      <c r="O118" s="163"/>
      <c r="P118" s="163"/>
    </row>
    <row r="119" spans="2:16">
      <c r="B119" s="142"/>
      <c r="C119" s="142"/>
      <c r="D119" s="142"/>
      <c r="E119" s="142"/>
      <c r="F119" s="142"/>
      <c r="G119" s="142"/>
      <c r="H119" s="142"/>
      <c r="I119" s="163"/>
      <c r="J119" s="142"/>
      <c r="K119" s="142"/>
      <c r="L119" s="163"/>
      <c r="M119" s="163"/>
      <c r="N119" s="163"/>
      <c r="O119" s="163"/>
      <c r="P119" s="163"/>
    </row>
    <row r="120" spans="2:16">
      <c r="B120" s="142"/>
      <c r="C120" s="142"/>
      <c r="D120" s="142"/>
      <c r="E120" s="142"/>
      <c r="F120" s="142"/>
      <c r="G120" s="142"/>
      <c r="H120" s="142"/>
      <c r="I120" s="163"/>
      <c r="J120" s="142"/>
      <c r="K120" s="142"/>
      <c r="L120" s="163"/>
      <c r="M120" s="163"/>
      <c r="N120" s="163"/>
      <c r="O120" s="163"/>
      <c r="P120" s="163"/>
    </row>
    <row r="121" spans="2:16">
      <c r="B121" s="142"/>
      <c r="C121" s="142"/>
      <c r="D121" s="142"/>
      <c r="E121" s="142"/>
      <c r="F121" s="142"/>
      <c r="G121" s="142"/>
      <c r="H121" s="142"/>
      <c r="I121" s="163"/>
      <c r="J121" s="142"/>
      <c r="K121" s="142"/>
      <c r="L121" s="163"/>
      <c r="M121" s="163"/>
      <c r="N121" s="163"/>
      <c r="O121" s="163"/>
      <c r="P121" s="163"/>
    </row>
    <row r="122" spans="2:16">
      <c r="B122" s="142"/>
      <c r="C122" s="142"/>
      <c r="D122" s="142"/>
      <c r="E122" s="142"/>
      <c r="F122" s="142"/>
      <c r="G122" s="142"/>
      <c r="H122" s="142"/>
      <c r="I122" s="163"/>
      <c r="J122" s="142"/>
      <c r="K122" s="142"/>
      <c r="L122" s="163"/>
      <c r="M122" s="163"/>
      <c r="N122" s="163"/>
      <c r="O122" s="163"/>
      <c r="P122" s="163"/>
    </row>
    <row r="123" spans="2:16">
      <c r="B123" s="142"/>
      <c r="C123" s="142"/>
      <c r="D123" s="142"/>
      <c r="E123" s="142"/>
      <c r="F123" s="142"/>
      <c r="G123" s="142"/>
      <c r="H123" s="142"/>
      <c r="I123" s="163"/>
      <c r="J123" s="142"/>
      <c r="K123" s="142"/>
      <c r="L123" s="163"/>
      <c r="M123" s="163"/>
      <c r="N123" s="163"/>
      <c r="O123" s="163"/>
      <c r="P123" s="163"/>
    </row>
    <row r="124" spans="2:16">
      <c r="B124" s="142"/>
      <c r="C124" s="142"/>
      <c r="D124" s="142"/>
      <c r="E124" s="142"/>
      <c r="F124" s="142"/>
      <c r="G124" s="142"/>
      <c r="H124" s="142"/>
      <c r="I124" s="163"/>
      <c r="J124" s="142"/>
      <c r="K124" s="142"/>
      <c r="L124" s="163"/>
      <c r="M124" s="163"/>
      <c r="N124" s="163"/>
      <c r="O124" s="163"/>
      <c r="P124" s="163"/>
    </row>
    <row r="125" spans="2:16">
      <c r="B125" s="142"/>
      <c r="C125" s="142"/>
      <c r="D125" s="142"/>
      <c r="E125" s="142"/>
      <c r="F125" s="142"/>
      <c r="G125" s="142"/>
      <c r="H125" s="142"/>
      <c r="I125" s="163"/>
      <c r="J125" s="142"/>
      <c r="K125" s="142"/>
      <c r="L125" s="163"/>
      <c r="M125" s="163"/>
      <c r="N125" s="163"/>
      <c r="O125" s="163"/>
      <c r="P125" s="163"/>
    </row>
    <row r="126" spans="2:16">
      <c r="B126" s="142"/>
      <c r="C126" s="142"/>
      <c r="D126" s="142"/>
      <c r="E126" s="142"/>
      <c r="F126" s="142"/>
      <c r="G126" s="142"/>
      <c r="H126" s="142"/>
      <c r="I126" s="163"/>
      <c r="J126" s="142"/>
      <c r="K126" s="142"/>
      <c r="L126" s="163"/>
      <c r="M126" s="163"/>
      <c r="N126" s="163"/>
      <c r="O126" s="163"/>
      <c r="P126" s="163"/>
    </row>
    <row r="127" spans="2:16">
      <c r="B127" s="142"/>
      <c r="C127" s="142"/>
      <c r="D127" s="142"/>
      <c r="E127" s="142"/>
      <c r="F127" s="142"/>
      <c r="G127" s="142"/>
      <c r="H127" s="142"/>
      <c r="I127" s="163"/>
      <c r="J127" s="142"/>
      <c r="K127" s="142"/>
      <c r="L127" s="163"/>
      <c r="M127" s="163"/>
      <c r="N127" s="163"/>
      <c r="O127" s="163"/>
      <c r="P127" s="163"/>
    </row>
    <row r="128" spans="2:16">
      <c r="B128" s="142"/>
      <c r="C128" s="142"/>
      <c r="D128" s="142"/>
      <c r="E128" s="142"/>
      <c r="F128" s="142"/>
      <c r="G128" s="142"/>
      <c r="H128" s="142"/>
      <c r="I128" s="163"/>
      <c r="J128" s="142"/>
      <c r="K128" s="142"/>
      <c r="L128" s="163"/>
      <c r="M128" s="163"/>
      <c r="N128" s="163"/>
      <c r="O128" s="163"/>
      <c r="P128" s="163"/>
    </row>
    <row r="129" spans="2:16">
      <c r="B129" s="142"/>
      <c r="C129" s="142"/>
      <c r="D129" s="142"/>
      <c r="E129" s="142"/>
      <c r="F129" s="142"/>
      <c r="G129" s="142"/>
      <c r="H129" s="142"/>
      <c r="I129" s="163"/>
      <c r="J129" s="142"/>
      <c r="K129" s="142"/>
      <c r="L129" s="163"/>
      <c r="M129" s="163"/>
      <c r="N129" s="163"/>
      <c r="O129" s="163"/>
      <c r="P129" s="163"/>
    </row>
    <row r="130" spans="2:16">
      <c r="B130" s="142"/>
      <c r="C130" s="142"/>
      <c r="D130" s="142"/>
      <c r="E130" s="142"/>
      <c r="F130" s="142"/>
      <c r="G130" s="142"/>
      <c r="H130" s="142"/>
      <c r="I130" s="163"/>
      <c r="J130" s="142"/>
      <c r="K130" s="142"/>
      <c r="L130" s="163"/>
      <c r="M130" s="163"/>
      <c r="N130" s="163"/>
      <c r="O130" s="163"/>
      <c r="P130" s="163"/>
    </row>
    <row r="131" spans="2:16">
      <c r="B131" s="142"/>
      <c r="C131" s="142"/>
      <c r="D131" s="142"/>
      <c r="E131" s="142"/>
      <c r="F131" s="142"/>
      <c r="G131" s="142"/>
      <c r="H131" s="142"/>
      <c r="I131" s="163"/>
      <c r="J131" s="142"/>
      <c r="K131" s="142"/>
      <c r="L131" s="163"/>
      <c r="M131" s="163"/>
      <c r="N131" s="163"/>
      <c r="O131" s="163"/>
      <c r="P131" s="163"/>
    </row>
    <row r="132" spans="2:16">
      <c r="B132" s="142"/>
      <c r="C132" s="142"/>
      <c r="D132" s="142"/>
      <c r="E132" s="142"/>
      <c r="F132" s="142"/>
      <c r="G132" s="142"/>
      <c r="H132" s="142"/>
      <c r="I132" s="163"/>
      <c r="J132" s="142"/>
      <c r="K132" s="142"/>
      <c r="L132" s="163"/>
      <c r="M132" s="163"/>
      <c r="N132" s="163"/>
      <c r="O132" s="163"/>
      <c r="P132" s="163"/>
    </row>
    <row r="133" spans="2:16">
      <c r="B133" s="142"/>
      <c r="C133" s="142"/>
      <c r="D133" s="142"/>
      <c r="E133" s="142"/>
      <c r="F133" s="142"/>
      <c r="G133" s="142"/>
      <c r="H133" s="142"/>
      <c r="I133" s="163"/>
      <c r="J133" s="142"/>
      <c r="K133" s="142"/>
      <c r="L133" s="163"/>
      <c r="M133" s="163"/>
      <c r="N133" s="163"/>
      <c r="O133" s="163"/>
      <c r="P133" s="163"/>
    </row>
  </sheetData>
  <pageMargins left="0.75" right="0.75" top="1" bottom="1" header="0.5" footer="0.5"/>
  <pageSetup scale="5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showGridLines="0" zoomScaleNormal="100" workbookViewId="0"/>
  </sheetViews>
  <sheetFormatPr defaultRowHeight="15"/>
  <cols>
    <col min="1" max="1" width="10.140625" style="164" customWidth="1"/>
    <col min="2" max="4" width="7.5703125" style="165" customWidth="1"/>
    <col min="5" max="5" width="10.140625" style="165" customWidth="1"/>
    <col min="6" max="9" width="7.5703125" style="165" customWidth="1"/>
    <col min="10" max="10" width="10.42578125" style="165" customWidth="1"/>
    <col min="11" max="16" width="7.5703125" style="165" customWidth="1"/>
    <col min="17" max="255" width="9.140625" style="165"/>
    <col min="256" max="256" width="27.28515625" style="165" bestFit="1" customWidth="1"/>
    <col min="257" max="257" width="10.140625" style="165" customWidth="1"/>
    <col min="258" max="260" width="7.5703125" style="165" customWidth="1"/>
    <col min="261" max="261" width="10.140625" style="165" customWidth="1"/>
    <col min="262" max="265" width="7.5703125" style="165" customWidth="1"/>
    <col min="266" max="266" width="10.42578125" style="165" customWidth="1"/>
    <col min="267" max="272" width="7.5703125" style="165" customWidth="1"/>
    <col min="273" max="511" width="9.140625" style="165"/>
    <col min="512" max="512" width="27.28515625" style="165" bestFit="1" customWidth="1"/>
    <col min="513" max="513" width="10.140625" style="165" customWidth="1"/>
    <col min="514" max="516" width="7.5703125" style="165" customWidth="1"/>
    <col min="517" max="517" width="10.140625" style="165" customWidth="1"/>
    <col min="518" max="521" width="7.5703125" style="165" customWidth="1"/>
    <col min="522" max="522" width="10.42578125" style="165" customWidth="1"/>
    <col min="523" max="528" width="7.5703125" style="165" customWidth="1"/>
    <col min="529" max="767" width="9.140625" style="165"/>
    <col min="768" max="768" width="27.28515625" style="165" bestFit="1" customWidth="1"/>
    <col min="769" max="769" width="10.140625" style="165" customWidth="1"/>
    <col min="770" max="772" width="7.5703125" style="165" customWidth="1"/>
    <col min="773" max="773" width="10.140625" style="165" customWidth="1"/>
    <col min="774" max="777" width="7.5703125" style="165" customWidth="1"/>
    <col min="778" max="778" width="10.42578125" style="165" customWidth="1"/>
    <col min="779" max="784" width="7.5703125" style="165" customWidth="1"/>
    <col min="785" max="1023" width="9.140625" style="165"/>
    <col min="1024" max="1024" width="27.28515625" style="165" bestFit="1" customWidth="1"/>
    <col min="1025" max="1025" width="10.140625" style="165" customWidth="1"/>
    <col min="1026" max="1028" width="7.5703125" style="165" customWidth="1"/>
    <col min="1029" max="1029" width="10.140625" style="165" customWidth="1"/>
    <col min="1030" max="1033" width="7.5703125" style="165" customWidth="1"/>
    <col min="1034" max="1034" width="10.42578125" style="165" customWidth="1"/>
    <col min="1035" max="1040" width="7.5703125" style="165" customWidth="1"/>
    <col min="1041" max="1279" width="9.140625" style="165"/>
    <col min="1280" max="1280" width="27.28515625" style="165" bestFit="1" customWidth="1"/>
    <col min="1281" max="1281" width="10.140625" style="165" customWidth="1"/>
    <col min="1282" max="1284" width="7.5703125" style="165" customWidth="1"/>
    <col min="1285" max="1285" width="10.140625" style="165" customWidth="1"/>
    <col min="1286" max="1289" width="7.5703125" style="165" customWidth="1"/>
    <col min="1290" max="1290" width="10.42578125" style="165" customWidth="1"/>
    <col min="1291" max="1296" width="7.5703125" style="165" customWidth="1"/>
    <col min="1297" max="1535" width="9.140625" style="165"/>
    <col min="1536" max="1536" width="27.28515625" style="165" bestFit="1" customWidth="1"/>
    <col min="1537" max="1537" width="10.140625" style="165" customWidth="1"/>
    <col min="1538" max="1540" width="7.5703125" style="165" customWidth="1"/>
    <col min="1541" max="1541" width="10.140625" style="165" customWidth="1"/>
    <col min="1542" max="1545" width="7.5703125" style="165" customWidth="1"/>
    <col min="1546" max="1546" width="10.42578125" style="165" customWidth="1"/>
    <col min="1547" max="1552" width="7.5703125" style="165" customWidth="1"/>
    <col min="1553" max="1791" width="9.140625" style="165"/>
    <col min="1792" max="1792" width="27.28515625" style="165" bestFit="1" customWidth="1"/>
    <col min="1793" max="1793" width="10.140625" style="165" customWidth="1"/>
    <col min="1794" max="1796" width="7.5703125" style="165" customWidth="1"/>
    <col min="1797" max="1797" width="10.140625" style="165" customWidth="1"/>
    <col min="1798" max="1801" width="7.5703125" style="165" customWidth="1"/>
    <col min="1802" max="1802" width="10.42578125" style="165" customWidth="1"/>
    <col min="1803" max="1808" width="7.5703125" style="165" customWidth="1"/>
    <col min="1809" max="2047" width="9.140625" style="165"/>
    <col min="2048" max="2048" width="27.28515625" style="165" bestFit="1" customWidth="1"/>
    <col min="2049" max="2049" width="10.140625" style="165" customWidth="1"/>
    <col min="2050" max="2052" width="7.5703125" style="165" customWidth="1"/>
    <col min="2053" max="2053" width="10.140625" style="165" customWidth="1"/>
    <col min="2054" max="2057" width="7.5703125" style="165" customWidth="1"/>
    <col min="2058" max="2058" width="10.42578125" style="165" customWidth="1"/>
    <col min="2059" max="2064" width="7.5703125" style="165" customWidth="1"/>
    <col min="2065" max="2303" width="9.140625" style="165"/>
    <col min="2304" max="2304" width="27.28515625" style="165" bestFit="1" customWidth="1"/>
    <col min="2305" max="2305" width="10.140625" style="165" customWidth="1"/>
    <col min="2306" max="2308" width="7.5703125" style="165" customWidth="1"/>
    <col min="2309" max="2309" width="10.140625" style="165" customWidth="1"/>
    <col min="2310" max="2313" width="7.5703125" style="165" customWidth="1"/>
    <col min="2314" max="2314" width="10.42578125" style="165" customWidth="1"/>
    <col min="2315" max="2320" width="7.5703125" style="165" customWidth="1"/>
    <col min="2321" max="2559" width="9.140625" style="165"/>
    <col min="2560" max="2560" width="27.28515625" style="165" bestFit="1" customWidth="1"/>
    <col min="2561" max="2561" width="10.140625" style="165" customWidth="1"/>
    <col min="2562" max="2564" width="7.5703125" style="165" customWidth="1"/>
    <col min="2565" max="2565" width="10.140625" style="165" customWidth="1"/>
    <col min="2566" max="2569" width="7.5703125" style="165" customWidth="1"/>
    <col min="2570" max="2570" width="10.42578125" style="165" customWidth="1"/>
    <col min="2571" max="2576" width="7.5703125" style="165" customWidth="1"/>
    <col min="2577" max="2815" width="9.140625" style="165"/>
    <col min="2816" max="2816" width="27.28515625" style="165" bestFit="1" customWidth="1"/>
    <col min="2817" max="2817" width="10.140625" style="165" customWidth="1"/>
    <col min="2818" max="2820" width="7.5703125" style="165" customWidth="1"/>
    <col min="2821" max="2821" width="10.140625" style="165" customWidth="1"/>
    <col min="2822" max="2825" width="7.5703125" style="165" customWidth="1"/>
    <col min="2826" max="2826" width="10.42578125" style="165" customWidth="1"/>
    <col min="2827" max="2832" width="7.5703125" style="165" customWidth="1"/>
    <col min="2833" max="3071" width="9.140625" style="165"/>
    <col min="3072" max="3072" width="27.28515625" style="165" bestFit="1" customWidth="1"/>
    <col min="3073" max="3073" width="10.140625" style="165" customWidth="1"/>
    <col min="3074" max="3076" width="7.5703125" style="165" customWidth="1"/>
    <col min="3077" max="3077" width="10.140625" style="165" customWidth="1"/>
    <col min="3078" max="3081" width="7.5703125" style="165" customWidth="1"/>
    <col min="3082" max="3082" width="10.42578125" style="165" customWidth="1"/>
    <col min="3083" max="3088" width="7.5703125" style="165" customWidth="1"/>
    <col min="3089" max="3327" width="9.140625" style="165"/>
    <col min="3328" max="3328" width="27.28515625" style="165" bestFit="1" customWidth="1"/>
    <col min="3329" max="3329" width="10.140625" style="165" customWidth="1"/>
    <col min="3330" max="3332" width="7.5703125" style="165" customWidth="1"/>
    <col min="3333" max="3333" width="10.140625" style="165" customWidth="1"/>
    <col min="3334" max="3337" width="7.5703125" style="165" customWidth="1"/>
    <col min="3338" max="3338" width="10.42578125" style="165" customWidth="1"/>
    <col min="3339" max="3344" width="7.5703125" style="165" customWidth="1"/>
    <col min="3345" max="3583" width="9.140625" style="165"/>
    <col min="3584" max="3584" width="27.28515625" style="165" bestFit="1" customWidth="1"/>
    <col min="3585" max="3585" width="10.140625" style="165" customWidth="1"/>
    <col min="3586" max="3588" width="7.5703125" style="165" customWidth="1"/>
    <col min="3589" max="3589" width="10.140625" style="165" customWidth="1"/>
    <col min="3590" max="3593" width="7.5703125" style="165" customWidth="1"/>
    <col min="3594" max="3594" width="10.42578125" style="165" customWidth="1"/>
    <col min="3595" max="3600" width="7.5703125" style="165" customWidth="1"/>
    <col min="3601" max="3839" width="9.140625" style="165"/>
    <col min="3840" max="3840" width="27.28515625" style="165" bestFit="1" customWidth="1"/>
    <col min="3841" max="3841" width="10.140625" style="165" customWidth="1"/>
    <col min="3842" max="3844" width="7.5703125" style="165" customWidth="1"/>
    <col min="3845" max="3845" width="10.140625" style="165" customWidth="1"/>
    <col min="3846" max="3849" width="7.5703125" style="165" customWidth="1"/>
    <col min="3850" max="3850" width="10.42578125" style="165" customWidth="1"/>
    <col min="3851" max="3856" width="7.5703125" style="165" customWidth="1"/>
    <col min="3857" max="4095" width="9.140625" style="165"/>
    <col min="4096" max="4096" width="27.28515625" style="165" bestFit="1" customWidth="1"/>
    <col min="4097" max="4097" width="10.140625" style="165" customWidth="1"/>
    <col min="4098" max="4100" width="7.5703125" style="165" customWidth="1"/>
    <col min="4101" max="4101" width="10.140625" style="165" customWidth="1"/>
    <col min="4102" max="4105" width="7.5703125" style="165" customWidth="1"/>
    <col min="4106" max="4106" width="10.42578125" style="165" customWidth="1"/>
    <col min="4107" max="4112" width="7.5703125" style="165" customWidth="1"/>
    <col min="4113" max="4351" width="9.140625" style="165"/>
    <col min="4352" max="4352" width="27.28515625" style="165" bestFit="1" customWidth="1"/>
    <col min="4353" max="4353" width="10.140625" style="165" customWidth="1"/>
    <col min="4354" max="4356" width="7.5703125" style="165" customWidth="1"/>
    <col min="4357" max="4357" width="10.140625" style="165" customWidth="1"/>
    <col min="4358" max="4361" width="7.5703125" style="165" customWidth="1"/>
    <col min="4362" max="4362" width="10.42578125" style="165" customWidth="1"/>
    <col min="4363" max="4368" width="7.5703125" style="165" customWidth="1"/>
    <col min="4369" max="4607" width="9.140625" style="165"/>
    <col min="4608" max="4608" width="27.28515625" style="165" bestFit="1" customWidth="1"/>
    <col min="4609" max="4609" width="10.140625" style="165" customWidth="1"/>
    <col min="4610" max="4612" width="7.5703125" style="165" customWidth="1"/>
    <col min="4613" max="4613" width="10.140625" style="165" customWidth="1"/>
    <col min="4614" max="4617" width="7.5703125" style="165" customWidth="1"/>
    <col min="4618" max="4618" width="10.42578125" style="165" customWidth="1"/>
    <col min="4619" max="4624" width="7.5703125" style="165" customWidth="1"/>
    <col min="4625" max="4863" width="9.140625" style="165"/>
    <col min="4864" max="4864" width="27.28515625" style="165" bestFit="1" customWidth="1"/>
    <col min="4865" max="4865" width="10.140625" style="165" customWidth="1"/>
    <col min="4866" max="4868" width="7.5703125" style="165" customWidth="1"/>
    <col min="4869" max="4869" width="10.140625" style="165" customWidth="1"/>
    <col min="4870" max="4873" width="7.5703125" style="165" customWidth="1"/>
    <col min="4874" max="4874" width="10.42578125" style="165" customWidth="1"/>
    <col min="4875" max="4880" width="7.5703125" style="165" customWidth="1"/>
    <col min="4881" max="5119" width="9.140625" style="165"/>
    <col min="5120" max="5120" width="27.28515625" style="165" bestFit="1" customWidth="1"/>
    <col min="5121" max="5121" width="10.140625" style="165" customWidth="1"/>
    <col min="5122" max="5124" width="7.5703125" style="165" customWidth="1"/>
    <col min="5125" max="5125" width="10.140625" style="165" customWidth="1"/>
    <col min="5126" max="5129" width="7.5703125" style="165" customWidth="1"/>
    <col min="5130" max="5130" width="10.42578125" style="165" customWidth="1"/>
    <col min="5131" max="5136" width="7.5703125" style="165" customWidth="1"/>
    <col min="5137" max="5375" width="9.140625" style="165"/>
    <col min="5376" max="5376" width="27.28515625" style="165" bestFit="1" customWidth="1"/>
    <col min="5377" max="5377" width="10.140625" style="165" customWidth="1"/>
    <col min="5378" max="5380" width="7.5703125" style="165" customWidth="1"/>
    <col min="5381" max="5381" width="10.140625" style="165" customWidth="1"/>
    <col min="5382" max="5385" width="7.5703125" style="165" customWidth="1"/>
    <col min="5386" max="5386" width="10.42578125" style="165" customWidth="1"/>
    <col min="5387" max="5392" width="7.5703125" style="165" customWidth="1"/>
    <col min="5393" max="5631" width="9.140625" style="165"/>
    <col min="5632" max="5632" width="27.28515625" style="165" bestFit="1" customWidth="1"/>
    <col min="5633" max="5633" width="10.140625" style="165" customWidth="1"/>
    <col min="5634" max="5636" width="7.5703125" style="165" customWidth="1"/>
    <col min="5637" max="5637" width="10.140625" style="165" customWidth="1"/>
    <col min="5638" max="5641" width="7.5703125" style="165" customWidth="1"/>
    <col min="5642" max="5642" width="10.42578125" style="165" customWidth="1"/>
    <col min="5643" max="5648" width="7.5703125" style="165" customWidth="1"/>
    <col min="5649" max="5887" width="9.140625" style="165"/>
    <col min="5888" max="5888" width="27.28515625" style="165" bestFit="1" customWidth="1"/>
    <col min="5889" max="5889" width="10.140625" style="165" customWidth="1"/>
    <col min="5890" max="5892" width="7.5703125" style="165" customWidth="1"/>
    <col min="5893" max="5893" width="10.140625" style="165" customWidth="1"/>
    <col min="5894" max="5897" width="7.5703125" style="165" customWidth="1"/>
    <col min="5898" max="5898" width="10.42578125" style="165" customWidth="1"/>
    <col min="5899" max="5904" width="7.5703125" style="165" customWidth="1"/>
    <col min="5905" max="6143" width="9.140625" style="165"/>
    <col min="6144" max="6144" width="27.28515625" style="165" bestFit="1" customWidth="1"/>
    <col min="6145" max="6145" width="10.140625" style="165" customWidth="1"/>
    <col min="6146" max="6148" width="7.5703125" style="165" customWidth="1"/>
    <col min="6149" max="6149" width="10.140625" style="165" customWidth="1"/>
    <col min="6150" max="6153" width="7.5703125" style="165" customWidth="1"/>
    <col min="6154" max="6154" width="10.42578125" style="165" customWidth="1"/>
    <col min="6155" max="6160" width="7.5703125" style="165" customWidth="1"/>
    <col min="6161" max="6399" width="9.140625" style="165"/>
    <col min="6400" max="6400" width="27.28515625" style="165" bestFit="1" customWidth="1"/>
    <col min="6401" max="6401" width="10.140625" style="165" customWidth="1"/>
    <col min="6402" max="6404" width="7.5703125" style="165" customWidth="1"/>
    <col min="6405" max="6405" width="10.140625" style="165" customWidth="1"/>
    <col min="6406" max="6409" width="7.5703125" style="165" customWidth="1"/>
    <col min="6410" max="6410" width="10.42578125" style="165" customWidth="1"/>
    <col min="6411" max="6416" width="7.5703125" style="165" customWidth="1"/>
    <col min="6417" max="6655" width="9.140625" style="165"/>
    <col min="6656" max="6656" width="27.28515625" style="165" bestFit="1" customWidth="1"/>
    <col min="6657" max="6657" width="10.140625" style="165" customWidth="1"/>
    <col min="6658" max="6660" width="7.5703125" style="165" customWidth="1"/>
    <col min="6661" max="6661" width="10.140625" style="165" customWidth="1"/>
    <col min="6662" max="6665" width="7.5703125" style="165" customWidth="1"/>
    <col min="6666" max="6666" width="10.42578125" style="165" customWidth="1"/>
    <col min="6667" max="6672" width="7.5703125" style="165" customWidth="1"/>
    <col min="6673" max="6911" width="9.140625" style="165"/>
    <col min="6912" max="6912" width="27.28515625" style="165" bestFit="1" customWidth="1"/>
    <col min="6913" max="6913" width="10.140625" style="165" customWidth="1"/>
    <col min="6914" max="6916" width="7.5703125" style="165" customWidth="1"/>
    <col min="6917" max="6917" width="10.140625" style="165" customWidth="1"/>
    <col min="6918" max="6921" width="7.5703125" style="165" customWidth="1"/>
    <col min="6922" max="6922" width="10.42578125" style="165" customWidth="1"/>
    <col min="6923" max="6928" width="7.5703125" style="165" customWidth="1"/>
    <col min="6929" max="7167" width="9.140625" style="165"/>
    <col min="7168" max="7168" width="27.28515625" style="165" bestFit="1" customWidth="1"/>
    <col min="7169" max="7169" width="10.140625" style="165" customWidth="1"/>
    <col min="7170" max="7172" width="7.5703125" style="165" customWidth="1"/>
    <col min="7173" max="7173" width="10.140625" style="165" customWidth="1"/>
    <col min="7174" max="7177" width="7.5703125" style="165" customWidth="1"/>
    <col min="7178" max="7178" width="10.42578125" style="165" customWidth="1"/>
    <col min="7179" max="7184" width="7.5703125" style="165" customWidth="1"/>
    <col min="7185" max="7423" width="9.140625" style="165"/>
    <col min="7424" max="7424" width="27.28515625" style="165" bestFit="1" customWidth="1"/>
    <col min="7425" max="7425" width="10.140625" style="165" customWidth="1"/>
    <col min="7426" max="7428" width="7.5703125" style="165" customWidth="1"/>
    <col min="7429" max="7429" width="10.140625" style="165" customWidth="1"/>
    <col min="7430" max="7433" width="7.5703125" style="165" customWidth="1"/>
    <col min="7434" max="7434" width="10.42578125" style="165" customWidth="1"/>
    <col min="7435" max="7440" width="7.5703125" style="165" customWidth="1"/>
    <col min="7441" max="7679" width="9.140625" style="165"/>
    <col min="7680" max="7680" width="27.28515625" style="165" bestFit="1" customWidth="1"/>
    <col min="7681" max="7681" width="10.140625" style="165" customWidth="1"/>
    <col min="7682" max="7684" width="7.5703125" style="165" customWidth="1"/>
    <col min="7685" max="7685" width="10.140625" style="165" customWidth="1"/>
    <col min="7686" max="7689" width="7.5703125" style="165" customWidth="1"/>
    <col min="7690" max="7690" width="10.42578125" style="165" customWidth="1"/>
    <col min="7691" max="7696" width="7.5703125" style="165" customWidth="1"/>
    <col min="7697" max="7935" width="9.140625" style="165"/>
    <col min="7936" max="7936" width="27.28515625" style="165" bestFit="1" customWidth="1"/>
    <col min="7937" max="7937" width="10.140625" style="165" customWidth="1"/>
    <col min="7938" max="7940" width="7.5703125" style="165" customWidth="1"/>
    <col min="7941" max="7941" width="10.140625" style="165" customWidth="1"/>
    <col min="7942" max="7945" width="7.5703125" style="165" customWidth="1"/>
    <col min="7946" max="7946" width="10.42578125" style="165" customWidth="1"/>
    <col min="7947" max="7952" width="7.5703125" style="165" customWidth="1"/>
    <col min="7953" max="8191" width="9.140625" style="165"/>
    <col min="8192" max="8192" width="27.28515625" style="165" bestFit="1" customWidth="1"/>
    <col min="8193" max="8193" width="10.140625" style="165" customWidth="1"/>
    <col min="8194" max="8196" width="7.5703125" style="165" customWidth="1"/>
    <col min="8197" max="8197" width="10.140625" style="165" customWidth="1"/>
    <col min="8198" max="8201" width="7.5703125" style="165" customWidth="1"/>
    <col min="8202" max="8202" width="10.42578125" style="165" customWidth="1"/>
    <col min="8203" max="8208" width="7.5703125" style="165" customWidth="1"/>
    <col min="8209" max="8447" width="9.140625" style="165"/>
    <col min="8448" max="8448" width="27.28515625" style="165" bestFit="1" customWidth="1"/>
    <col min="8449" max="8449" width="10.140625" style="165" customWidth="1"/>
    <col min="8450" max="8452" width="7.5703125" style="165" customWidth="1"/>
    <col min="8453" max="8453" width="10.140625" style="165" customWidth="1"/>
    <col min="8454" max="8457" width="7.5703125" style="165" customWidth="1"/>
    <col min="8458" max="8458" width="10.42578125" style="165" customWidth="1"/>
    <col min="8459" max="8464" width="7.5703125" style="165" customWidth="1"/>
    <col min="8465" max="8703" width="9.140625" style="165"/>
    <col min="8704" max="8704" width="27.28515625" style="165" bestFit="1" customWidth="1"/>
    <col min="8705" max="8705" width="10.140625" style="165" customWidth="1"/>
    <col min="8706" max="8708" width="7.5703125" style="165" customWidth="1"/>
    <col min="8709" max="8709" width="10.140625" style="165" customWidth="1"/>
    <col min="8710" max="8713" width="7.5703125" style="165" customWidth="1"/>
    <col min="8714" max="8714" width="10.42578125" style="165" customWidth="1"/>
    <col min="8715" max="8720" width="7.5703125" style="165" customWidth="1"/>
    <col min="8721" max="8959" width="9.140625" style="165"/>
    <col min="8960" max="8960" width="27.28515625" style="165" bestFit="1" customWidth="1"/>
    <col min="8961" max="8961" width="10.140625" style="165" customWidth="1"/>
    <col min="8962" max="8964" width="7.5703125" style="165" customWidth="1"/>
    <col min="8965" max="8965" width="10.140625" style="165" customWidth="1"/>
    <col min="8966" max="8969" width="7.5703125" style="165" customWidth="1"/>
    <col min="8970" max="8970" width="10.42578125" style="165" customWidth="1"/>
    <col min="8971" max="8976" width="7.5703125" style="165" customWidth="1"/>
    <col min="8977" max="9215" width="9.140625" style="165"/>
    <col min="9216" max="9216" width="27.28515625" style="165" bestFit="1" customWidth="1"/>
    <col min="9217" max="9217" width="10.140625" style="165" customWidth="1"/>
    <col min="9218" max="9220" width="7.5703125" style="165" customWidth="1"/>
    <col min="9221" max="9221" width="10.140625" style="165" customWidth="1"/>
    <col min="9222" max="9225" width="7.5703125" style="165" customWidth="1"/>
    <col min="9226" max="9226" width="10.42578125" style="165" customWidth="1"/>
    <col min="9227" max="9232" width="7.5703125" style="165" customWidth="1"/>
    <col min="9233" max="9471" width="9.140625" style="165"/>
    <col min="9472" max="9472" width="27.28515625" style="165" bestFit="1" customWidth="1"/>
    <col min="9473" max="9473" width="10.140625" style="165" customWidth="1"/>
    <col min="9474" max="9476" width="7.5703125" style="165" customWidth="1"/>
    <col min="9477" max="9477" width="10.140625" style="165" customWidth="1"/>
    <col min="9478" max="9481" width="7.5703125" style="165" customWidth="1"/>
    <col min="9482" max="9482" width="10.42578125" style="165" customWidth="1"/>
    <col min="9483" max="9488" width="7.5703125" style="165" customWidth="1"/>
    <col min="9489" max="9727" width="9.140625" style="165"/>
    <col min="9728" max="9728" width="27.28515625" style="165" bestFit="1" customWidth="1"/>
    <col min="9729" max="9729" width="10.140625" style="165" customWidth="1"/>
    <col min="9730" max="9732" width="7.5703125" style="165" customWidth="1"/>
    <col min="9733" max="9733" width="10.140625" style="165" customWidth="1"/>
    <col min="9734" max="9737" width="7.5703125" style="165" customWidth="1"/>
    <col min="9738" max="9738" width="10.42578125" style="165" customWidth="1"/>
    <col min="9739" max="9744" width="7.5703125" style="165" customWidth="1"/>
    <col min="9745" max="9983" width="9.140625" style="165"/>
    <col min="9984" max="9984" width="27.28515625" style="165" bestFit="1" customWidth="1"/>
    <col min="9985" max="9985" width="10.140625" style="165" customWidth="1"/>
    <col min="9986" max="9988" width="7.5703125" style="165" customWidth="1"/>
    <col min="9989" max="9989" width="10.140625" style="165" customWidth="1"/>
    <col min="9990" max="9993" width="7.5703125" style="165" customWidth="1"/>
    <col min="9994" max="9994" width="10.42578125" style="165" customWidth="1"/>
    <col min="9995" max="10000" width="7.5703125" style="165" customWidth="1"/>
    <col min="10001" max="10239" width="9.140625" style="165"/>
    <col min="10240" max="10240" width="27.28515625" style="165" bestFit="1" customWidth="1"/>
    <col min="10241" max="10241" width="10.140625" style="165" customWidth="1"/>
    <col min="10242" max="10244" width="7.5703125" style="165" customWidth="1"/>
    <col min="10245" max="10245" width="10.140625" style="165" customWidth="1"/>
    <col min="10246" max="10249" width="7.5703125" style="165" customWidth="1"/>
    <col min="10250" max="10250" width="10.42578125" style="165" customWidth="1"/>
    <col min="10251" max="10256" width="7.5703125" style="165" customWidth="1"/>
    <col min="10257" max="10495" width="9.140625" style="165"/>
    <col min="10496" max="10496" width="27.28515625" style="165" bestFit="1" customWidth="1"/>
    <col min="10497" max="10497" width="10.140625" style="165" customWidth="1"/>
    <col min="10498" max="10500" width="7.5703125" style="165" customWidth="1"/>
    <col min="10501" max="10501" width="10.140625" style="165" customWidth="1"/>
    <col min="10502" max="10505" width="7.5703125" style="165" customWidth="1"/>
    <col min="10506" max="10506" width="10.42578125" style="165" customWidth="1"/>
    <col min="10507" max="10512" width="7.5703125" style="165" customWidth="1"/>
    <col min="10513" max="10751" width="9.140625" style="165"/>
    <col min="10752" max="10752" width="27.28515625" style="165" bestFit="1" customWidth="1"/>
    <col min="10753" max="10753" width="10.140625" style="165" customWidth="1"/>
    <col min="10754" max="10756" width="7.5703125" style="165" customWidth="1"/>
    <col min="10757" max="10757" width="10.140625" style="165" customWidth="1"/>
    <col min="10758" max="10761" width="7.5703125" style="165" customWidth="1"/>
    <col min="10762" max="10762" width="10.42578125" style="165" customWidth="1"/>
    <col min="10763" max="10768" width="7.5703125" style="165" customWidth="1"/>
    <col min="10769" max="11007" width="9.140625" style="165"/>
    <col min="11008" max="11008" width="27.28515625" style="165" bestFit="1" customWidth="1"/>
    <col min="11009" max="11009" width="10.140625" style="165" customWidth="1"/>
    <col min="11010" max="11012" width="7.5703125" style="165" customWidth="1"/>
    <col min="11013" max="11013" width="10.140625" style="165" customWidth="1"/>
    <col min="11014" max="11017" width="7.5703125" style="165" customWidth="1"/>
    <col min="11018" max="11018" width="10.42578125" style="165" customWidth="1"/>
    <col min="11019" max="11024" width="7.5703125" style="165" customWidth="1"/>
    <col min="11025" max="11263" width="9.140625" style="165"/>
    <col min="11264" max="11264" width="27.28515625" style="165" bestFit="1" customWidth="1"/>
    <col min="11265" max="11265" width="10.140625" style="165" customWidth="1"/>
    <col min="11266" max="11268" width="7.5703125" style="165" customWidth="1"/>
    <col min="11269" max="11269" width="10.140625" style="165" customWidth="1"/>
    <col min="11270" max="11273" width="7.5703125" style="165" customWidth="1"/>
    <col min="11274" max="11274" width="10.42578125" style="165" customWidth="1"/>
    <col min="11275" max="11280" width="7.5703125" style="165" customWidth="1"/>
    <col min="11281" max="11519" width="9.140625" style="165"/>
    <col min="11520" max="11520" width="27.28515625" style="165" bestFit="1" customWidth="1"/>
    <col min="11521" max="11521" width="10.140625" style="165" customWidth="1"/>
    <col min="11522" max="11524" width="7.5703125" style="165" customWidth="1"/>
    <col min="11525" max="11525" width="10.140625" style="165" customWidth="1"/>
    <col min="11526" max="11529" width="7.5703125" style="165" customWidth="1"/>
    <col min="11530" max="11530" width="10.42578125" style="165" customWidth="1"/>
    <col min="11531" max="11536" width="7.5703125" style="165" customWidth="1"/>
    <col min="11537" max="11775" width="9.140625" style="165"/>
    <col min="11776" max="11776" width="27.28515625" style="165" bestFit="1" customWidth="1"/>
    <col min="11777" max="11777" width="10.140625" style="165" customWidth="1"/>
    <col min="11778" max="11780" width="7.5703125" style="165" customWidth="1"/>
    <col min="11781" max="11781" width="10.140625" style="165" customWidth="1"/>
    <col min="11782" max="11785" width="7.5703125" style="165" customWidth="1"/>
    <col min="11786" max="11786" width="10.42578125" style="165" customWidth="1"/>
    <col min="11787" max="11792" width="7.5703125" style="165" customWidth="1"/>
    <col min="11793" max="12031" width="9.140625" style="165"/>
    <col min="12032" max="12032" width="27.28515625" style="165" bestFit="1" customWidth="1"/>
    <col min="12033" max="12033" width="10.140625" style="165" customWidth="1"/>
    <col min="12034" max="12036" width="7.5703125" style="165" customWidth="1"/>
    <col min="12037" max="12037" width="10.140625" style="165" customWidth="1"/>
    <col min="12038" max="12041" width="7.5703125" style="165" customWidth="1"/>
    <col min="12042" max="12042" width="10.42578125" style="165" customWidth="1"/>
    <col min="12043" max="12048" width="7.5703125" style="165" customWidth="1"/>
    <col min="12049" max="12287" width="9.140625" style="165"/>
    <col min="12288" max="12288" width="27.28515625" style="165" bestFit="1" customWidth="1"/>
    <col min="12289" max="12289" width="10.140625" style="165" customWidth="1"/>
    <col min="12290" max="12292" width="7.5703125" style="165" customWidth="1"/>
    <col min="12293" max="12293" width="10.140625" style="165" customWidth="1"/>
    <col min="12294" max="12297" width="7.5703125" style="165" customWidth="1"/>
    <col min="12298" max="12298" width="10.42578125" style="165" customWidth="1"/>
    <col min="12299" max="12304" width="7.5703125" style="165" customWidth="1"/>
    <col min="12305" max="12543" width="9.140625" style="165"/>
    <col min="12544" max="12544" width="27.28515625" style="165" bestFit="1" customWidth="1"/>
    <col min="12545" max="12545" width="10.140625" style="165" customWidth="1"/>
    <col min="12546" max="12548" width="7.5703125" style="165" customWidth="1"/>
    <col min="12549" max="12549" width="10.140625" style="165" customWidth="1"/>
    <col min="12550" max="12553" width="7.5703125" style="165" customWidth="1"/>
    <col min="12554" max="12554" width="10.42578125" style="165" customWidth="1"/>
    <col min="12555" max="12560" width="7.5703125" style="165" customWidth="1"/>
    <col min="12561" max="12799" width="9.140625" style="165"/>
    <col min="12800" max="12800" width="27.28515625" style="165" bestFit="1" customWidth="1"/>
    <col min="12801" max="12801" width="10.140625" style="165" customWidth="1"/>
    <col min="12802" max="12804" width="7.5703125" style="165" customWidth="1"/>
    <col min="12805" max="12805" width="10.140625" style="165" customWidth="1"/>
    <col min="12806" max="12809" width="7.5703125" style="165" customWidth="1"/>
    <col min="12810" max="12810" width="10.42578125" style="165" customWidth="1"/>
    <col min="12811" max="12816" width="7.5703125" style="165" customWidth="1"/>
    <col min="12817" max="13055" width="9.140625" style="165"/>
    <col min="13056" max="13056" width="27.28515625" style="165" bestFit="1" customWidth="1"/>
    <col min="13057" max="13057" width="10.140625" style="165" customWidth="1"/>
    <col min="13058" max="13060" width="7.5703125" style="165" customWidth="1"/>
    <col min="13061" max="13061" width="10.140625" style="165" customWidth="1"/>
    <col min="13062" max="13065" width="7.5703125" style="165" customWidth="1"/>
    <col min="13066" max="13066" width="10.42578125" style="165" customWidth="1"/>
    <col min="13067" max="13072" width="7.5703125" style="165" customWidth="1"/>
    <col min="13073" max="13311" width="9.140625" style="165"/>
    <col min="13312" max="13312" width="27.28515625" style="165" bestFit="1" customWidth="1"/>
    <col min="13313" max="13313" width="10.140625" style="165" customWidth="1"/>
    <col min="13314" max="13316" width="7.5703125" style="165" customWidth="1"/>
    <col min="13317" max="13317" width="10.140625" style="165" customWidth="1"/>
    <col min="13318" max="13321" width="7.5703125" style="165" customWidth="1"/>
    <col min="13322" max="13322" width="10.42578125" style="165" customWidth="1"/>
    <col min="13323" max="13328" width="7.5703125" style="165" customWidth="1"/>
    <col min="13329" max="13567" width="9.140625" style="165"/>
    <col min="13568" max="13568" width="27.28515625" style="165" bestFit="1" customWidth="1"/>
    <col min="13569" max="13569" width="10.140625" style="165" customWidth="1"/>
    <col min="13570" max="13572" width="7.5703125" style="165" customWidth="1"/>
    <col min="13573" max="13573" width="10.140625" style="165" customWidth="1"/>
    <col min="13574" max="13577" width="7.5703125" style="165" customWidth="1"/>
    <col min="13578" max="13578" width="10.42578125" style="165" customWidth="1"/>
    <col min="13579" max="13584" width="7.5703125" style="165" customWidth="1"/>
    <col min="13585" max="13823" width="9.140625" style="165"/>
    <col min="13824" max="13824" width="27.28515625" style="165" bestFit="1" customWidth="1"/>
    <col min="13825" max="13825" width="10.140625" style="165" customWidth="1"/>
    <col min="13826" max="13828" width="7.5703125" style="165" customWidth="1"/>
    <col min="13829" max="13829" width="10.140625" style="165" customWidth="1"/>
    <col min="13830" max="13833" width="7.5703125" style="165" customWidth="1"/>
    <col min="13834" max="13834" width="10.42578125" style="165" customWidth="1"/>
    <col min="13835" max="13840" width="7.5703125" style="165" customWidth="1"/>
    <col min="13841" max="14079" width="9.140625" style="165"/>
    <col min="14080" max="14080" width="27.28515625" style="165" bestFit="1" customWidth="1"/>
    <col min="14081" max="14081" width="10.140625" style="165" customWidth="1"/>
    <col min="14082" max="14084" width="7.5703125" style="165" customWidth="1"/>
    <col min="14085" max="14085" width="10.140625" style="165" customWidth="1"/>
    <col min="14086" max="14089" width="7.5703125" style="165" customWidth="1"/>
    <col min="14090" max="14090" width="10.42578125" style="165" customWidth="1"/>
    <col min="14091" max="14096" width="7.5703125" style="165" customWidth="1"/>
    <col min="14097" max="14335" width="9.140625" style="165"/>
    <col min="14336" max="14336" width="27.28515625" style="165" bestFit="1" customWidth="1"/>
    <col min="14337" max="14337" width="10.140625" style="165" customWidth="1"/>
    <col min="14338" max="14340" width="7.5703125" style="165" customWidth="1"/>
    <col min="14341" max="14341" width="10.140625" style="165" customWidth="1"/>
    <col min="14342" max="14345" width="7.5703125" style="165" customWidth="1"/>
    <col min="14346" max="14346" width="10.42578125" style="165" customWidth="1"/>
    <col min="14347" max="14352" width="7.5703125" style="165" customWidth="1"/>
    <col min="14353" max="14591" width="9.140625" style="165"/>
    <col min="14592" max="14592" width="27.28515625" style="165" bestFit="1" customWidth="1"/>
    <col min="14593" max="14593" width="10.140625" style="165" customWidth="1"/>
    <col min="14594" max="14596" width="7.5703125" style="165" customWidth="1"/>
    <col min="14597" max="14597" width="10.140625" style="165" customWidth="1"/>
    <col min="14598" max="14601" width="7.5703125" style="165" customWidth="1"/>
    <col min="14602" max="14602" width="10.42578125" style="165" customWidth="1"/>
    <col min="14603" max="14608" width="7.5703125" style="165" customWidth="1"/>
    <col min="14609" max="14847" width="9.140625" style="165"/>
    <col min="14848" max="14848" width="27.28515625" style="165" bestFit="1" customWidth="1"/>
    <col min="14849" max="14849" width="10.140625" style="165" customWidth="1"/>
    <col min="14850" max="14852" width="7.5703125" style="165" customWidth="1"/>
    <col min="14853" max="14853" width="10.140625" style="165" customWidth="1"/>
    <col min="14854" max="14857" width="7.5703125" style="165" customWidth="1"/>
    <col min="14858" max="14858" width="10.42578125" style="165" customWidth="1"/>
    <col min="14859" max="14864" width="7.5703125" style="165" customWidth="1"/>
    <col min="14865" max="15103" width="9.140625" style="165"/>
    <col min="15104" max="15104" width="27.28515625" style="165" bestFit="1" customWidth="1"/>
    <col min="15105" max="15105" width="10.140625" style="165" customWidth="1"/>
    <col min="15106" max="15108" width="7.5703125" style="165" customWidth="1"/>
    <col min="15109" max="15109" width="10.140625" style="165" customWidth="1"/>
    <col min="15110" max="15113" width="7.5703125" style="165" customWidth="1"/>
    <col min="15114" max="15114" width="10.42578125" style="165" customWidth="1"/>
    <col min="15115" max="15120" width="7.5703125" style="165" customWidth="1"/>
    <col min="15121" max="15359" width="9.140625" style="165"/>
    <col min="15360" max="15360" width="27.28515625" style="165" bestFit="1" customWidth="1"/>
    <col min="15361" max="15361" width="10.140625" style="165" customWidth="1"/>
    <col min="15362" max="15364" width="7.5703125" style="165" customWidth="1"/>
    <col min="15365" max="15365" width="10.140625" style="165" customWidth="1"/>
    <col min="15366" max="15369" width="7.5703125" style="165" customWidth="1"/>
    <col min="15370" max="15370" width="10.42578125" style="165" customWidth="1"/>
    <col min="15371" max="15376" width="7.5703125" style="165" customWidth="1"/>
    <col min="15377" max="15615" width="9.140625" style="165"/>
    <col min="15616" max="15616" width="27.28515625" style="165" bestFit="1" customWidth="1"/>
    <col min="15617" max="15617" width="10.140625" style="165" customWidth="1"/>
    <col min="15618" max="15620" width="7.5703125" style="165" customWidth="1"/>
    <col min="15621" max="15621" width="10.140625" style="165" customWidth="1"/>
    <col min="15622" max="15625" width="7.5703125" style="165" customWidth="1"/>
    <col min="15626" max="15626" width="10.42578125" style="165" customWidth="1"/>
    <col min="15627" max="15632" width="7.5703125" style="165" customWidth="1"/>
    <col min="15633" max="15871" width="9.140625" style="165"/>
    <col min="15872" max="15872" width="27.28515625" style="165" bestFit="1" customWidth="1"/>
    <col min="15873" max="15873" width="10.140625" style="165" customWidth="1"/>
    <col min="15874" max="15876" width="7.5703125" style="165" customWidth="1"/>
    <col min="15877" max="15877" width="10.140625" style="165" customWidth="1"/>
    <col min="15878" max="15881" width="7.5703125" style="165" customWidth="1"/>
    <col min="15882" max="15882" width="10.42578125" style="165" customWidth="1"/>
    <col min="15883" max="15888" width="7.5703125" style="165" customWidth="1"/>
    <col min="15889" max="16127" width="9.140625" style="165"/>
    <col min="16128" max="16128" width="27.28515625" style="165" bestFit="1" customWidth="1"/>
    <col min="16129" max="16129" width="10.140625" style="165" customWidth="1"/>
    <col min="16130" max="16132" width="7.5703125" style="165" customWidth="1"/>
    <col min="16133" max="16133" width="10.140625" style="165" customWidth="1"/>
    <col min="16134" max="16137" width="7.5703125" style="165" customWidth="1"/>
    <col min="16138" max="16138" width="10.42578125" style="165" customWidth="1"/>
    <col min="16139" max="16144" width="7.5703125" style="165" customWidth="1"/>
    <col min="16145" max="16384" width="9.140625" style="165"/>
  </cols>
  <sheetData>
    <row r="1" spans="1:16">
      <c r="A1" s="164" t="s">
        <v>288</v>
      </c>
    </row>
    <row r="2" spans="1:16">
      <c r="A2" s="164" t="s">
        <v>289</v>
      </c>
    </row>
    <row r="5" spans="1:16">
      <c r="B5" s="165" t="s">
        <v>290</v>
      </c>
      <c r="G5" s="166" t="s">
        <v>291</v>
      </c>
    </row>
    <row r="6" spans="1:16">
      <c r="B6" s="167" t="s">
        <v>157</v>
      </c>
      <c r="C6" s="167" t="s">
        <v>158</v>
      </c>
      <c r="D6" s="143" t="s">
        <v>160</v>
      </c>
      <c r="E6" s="143" t="s">
        <v>292</v>
      </c>
      <c r="G6" s="167" t="s">
        <v>157</v>
      </c>
      <c r="H6" s="167" t="s">
        <v>158</v>
      </c>
      <c r="I6" s="143" t="s">
        <v>160</v>
      </c>
      <c r="J6" s="143" t="s">
        <v>292</v>
      </c>
      <c r="K6" s="168"/>
      <c r="L6" s="169"/>
      <c r="M6" s="169"/>
      <c r="N6" s="169"/>
    </row>
    <row r="7" spans="1:16">
      <c r="A7" s="164">
        <v>1993</v>
      </c>
      <c r="B7" s="170">
        <v>1.8947260000000001</v>
      </c>
      <c r="C7" s="170">
        <v>1.9906269999999999</v>
      </c>
      <c r="D7" s="170">
        <v>1.0246010000000001</v>
      </c>
      <c r="E7" s="170">
        <v>1.900857</v>
      </c>
      <c r="F7" s="171"/>
      <c r="G7" s="172">
        <v>14.97073</v>
      </c>
      <c r="H7" s="172">
        <v>18.34883</v>
      </c>
      <c r="I7" s="172">
        <v>8.6982700000000008</v>
      </c>
      <c r="J7" s="172">
        <v>15.373469999999999</v>
      </c>
      <c r="K7" s="168"/>
      <c r="L7" s="173"/>
      <c r="M7" s="173"/>
      <c r="N7" s="173"/>
      <c r="O7" s="169"/>
      <c r="P7" s="169"/>
    </row>
    <row r="8" spans="1:16">
      <c r="A8" s="168">
        <v>1994</v>
      </c>
      <c r="B8" s="170">
        <v>1.9270640000000001</v>
      </c>
      <c r="C8" s="170">
        <v>1.9853050000000001</v>
      </c>
      <c r="D8" s="170">
        <v>1.048098</v>
      </c>
      <c r="E8" s="170">
        <v>1.9303299999999999</v>
      </c>
      <c r="F8" s="171"/>
      <c r="G8" s="172">
        <v>14.517160000000001</v>
      </c>
      <c r="H8" s="172">
        <v>17.500319999999999</v>
      </c>
      <c r="I8" s="172">
        <v>8.7291600000000003</v>
      </c>
      <c r="J8" s="172">
        <v>14.87886</v>
      </c>
      <c r="K8" s="168"/>
      <c r="L8" s="173"/>
      <c r="M8" s="173"/>
      <c r="N8" s="173"/>
      <c r="O8" s="174"/>
      <c r="P8" s="174"/>
    </row>
    <row r="9" spans="1:16">
      <c r="A9" s="168">
        <v>1995</v>
      </c>
      <c r="B9" s="170">
        <v>1.912714</v>
      </c>
      <c r="C9" s="170">
        <v>2.0626419999999999</v>
      </c>
      <c r="D9" s="170">
        <v>1.0365060000000001</v>
      </c>
      <c r="E9" s="170">
        <v>1.926326</v>
      </c>
      <c r="F9" s="171"/>
      <c r="G9" s="172">
        <v>13.594340000000001</v>
      </c>
      <c r="H9" s="172">
        <v>16.87116</v>
      </c>
      <c r="I9" s="172">
        <v>7.8593299999999999</v>
      </c>
      <c r="J9" s="172">
        <v>13.99011</v>
      </c>
      <c r="K9" s="168"/>
      <c r="L9" s="173"/>
      <c r="M9" s="173"/>
      <c r="N9" s="173"/>
      <c r="O9" s="174"/>
      <c r="P9" s="174"/>
    </row>
    <row r="10" spans="1:16">
      <c r="A10" s="168">
        <v>1996</v>
      </c>
      <c r="B10" s="170">
        <v>1.9285340000000002</v>
      </c>
      <c r="C10" s="170">
        <v>2.0922299999999998</v>
      </c>
      <c r="D10" s="170">
        <v>0.98084320000000003</v>
      </c>
      <c r="E10" s="170">
        <v>1.9431859999999999</v>
      </c>
      <c r="F10" s="171"/>
      <c r="G10" s="172">
        <v>13.18793</v>
      </c>
      <c r="H10" s="172">
        <v>16.734960000000001</v>
      </c>
      <c r="I10" s="172">
        <v>6.8468999999999998</v>
      </c>
      <c r="J10" s="172">
        <v>13.59027</v>
      </c>
      <c r="K10" s="168"/>
      <c r="L10" s="173"/>
      <c r="M10" s="173"/>
      <c r="N10" s="173"/>
      <c r="O10" s="174"/>
      <c r="P10" s="174"/>
    </row>
    <row r="11" spans="1:16">
      <c r="A11" s="168">
        <v>1997</v>
      </c>
      <c r="B11" s="170">
        <v>1.898655</v>
      </c>
      <c r="C11" s="170">
        <v>2.00509</v>
      </c>
      <c r="D11" s="170">
        <v>0.98913819999999997</v>
      </c>
      <c r="E11" s="170">
        <v>1.9066650000000001</v>
      </c>
      <c r="F11" s="171"/>
      <c r="G11" s="172">
        <v>12.8483</v>
      </c>
      <c r="H11" s="172">
        <v>15.781359999999999</v>
      </c>
      <c r="I11" s="172">
        <v>7.3969899999999997</v>
      </c>
      <c r="J11" s="172">
        <v>13.1602</v>
      </c>
      <c r="K11" s="168"/>
      <c r="L11" s="173"/>
      <c r="M11" s="173"/>
      <c r="N11" s="173"/>
      <c r="O11" s="174"/>
      <c r="P11" s="174"/>
    </row>
    <row r="12" spans="1:16">
      <c r="A12" s="168">
        <v>1998</v>
      </c>
      <c r="B12" s="170">
        <v>1.8944220000000001</v>
      </c>
      <c r="C12" s="170">
        <v>2.0206810000000002</v>
      </c>
      <c r="D12" s="170">
        <v>0.96630439999999995</v>
      </c>
      <c r="E12" s="170">
        <v>1.901621</v>
      </c>
      <c r="F12" s="171"/>
      <c r="G12" s="172">
        <v>12.79124</v>
      </c>
      <c r="H12" s="172">
        <v>15.81457</v>
      </c>
      <c r="I12" s="172">
        <v>6.6651699999999998</v>
      </c>
      <c r="J12" s="172">
        <v>13.061669999999999</v>
      </c>
      <c r="K12" s="168"/>
      <c r="L12" s="173"/>
      <c r="M12" s="173"/>
      <c r="N12" s="173"/>
      <c r="O12" s="174"/>
      <c r="P12" s="174"/>
    </row>
    <row r="13" spans="1:16">
      <c r="A13" s="168">
        <v>1999</v>
      </c>
      <c r="B13" s="170">
        <v>1.952421</v>
      </c>
      <c r="C13" s="170">
        <v>1.9799939999999998</v>
      </c>
      <c r="D13" s="170">
        <v>1.0107440000000001</v>
      </c>
      <c r="E13" s="170">
        <v>1.949994</v>
      </c>
      <c r="F13" s="171"/>
      <c r="G13" s="172">
        <v>13.378869999999999</v>
      </c>
      <c r="H13" s="172">
        <v>15.36467</v>
      </c>
      <c r="I13" s="172">
        <v>7.1509200000000002</v>
      </c>
      <c r="J13" s="172">
        <v>13.52398</v>
      </c>
      <c r="K13" s="168"/>
      <c r="L13" s="173"/>
      <c r="M13" s="173"/>
      <c r="N13" s="173"/>
      <c r="O13" s="174"/>
      <c r="P13" s="174"/>
    </row>
    <row r="14" spans="1:16">
      <c r="A14" s="168">
        <v>2000</v>
      </c>
      <c r="B14" s="170">
        <v>1.9264870000000001</v>
      </c>
      <c r="C14" s="170">
        <v>1.974993</v>
      </c>
      <c r="D14" s="170">
        <v>0.97874210000000006</v>
      </c>
      <c r="E14" s="170">
        <v>1.926126</v>
      </c>
      <c r="F14" s="171"/>
      <c r="G14" s="172">
        <v>13.17722</v>
      </c>
      <c r="H14" s="172">
        <v>15.45505</v>
      </c>
      <c r="I14" s="172">
        <v>6.6600700000000002</v>
      </c>
      <c r="J14" s="172">
        <v>13.34408</v>
      </c>
      <c r="K14" s="168"/>
      <c r="L14" s="173"/>
      <c r="M14" s="173"/>
      <c r="N14" s="173"/>
      <c r="O14" s="169"/>
      <c r="P14" s="169"/>
    </row>
    <row r="15" spans="1:16">
      <c r="A15" s="168">
        <v>2001</v>
      </c>
      <c r="B15" s="170">
        <v>1.9711620000000001</v>
      </c>
      <c r="C15" s="170">
        <v>1.9870329999999998</v>
      </c>
      <c r="D15" s="170">
        <v>1.0424</v>
      </c>
      <c r="E15" s="170">
        <v>1.9670699999999999</v>
      </c>
      <c r="F15" s="171"/>
      <c r="G15" s="172">
        <v>13.560090000000001</v>
      </c>
      <c r="H15" s="172">
        <v>15.70757</v>
      </c>
      <c r="I15" s="172">
        <v>7.6460800000000004</v>
      </c>
      <c r="J15" s="172">
        <v>13.70487</v>
      </c>
      <c r="K15" s="168"/>
      <c r="L15" s="173"/>
      <c r="M15" s="173"/>
      <c r="N15" s="173"/>
      <c r="O15" s="175"/>
      <c r="P15" s="175"/>
    </row>
    <row r="16" spans="1:16">
      <c r="A16" s="168">
        <v>2002</v>
      </c>
      <c r="B16" s="170">
        <v>1.984901</v>
      </c>
      <c r="C16" s="170">
        <v>1.9950350000000001</v>
      </c>
      <c r="D16" s="170">
        <v>1.0383689999999999</v>
      </c>
      <c r="E16" s="170">
        <v>1.978823</v>
      </c>
      <c r="F16" s="171"/>
      <c r="G16" s="172">
        <v>13.807729999999999</v>
      </c>
      <c r="H16" s="172">
        <v>15.31007</v>
      </c>
      <c r="I16" s="172">
        <v>7.4231800000000003</v>
      </c>
      <c r="J16" s="172">
        <v>13.887370000000001</v>
      </c>
      <c r="K16" s="168"/>
      <c r="L16" s="173"/>
      <c r="M16" s="173"/>
      <c r="N16" s="173"/>
      <c r="O16" s="175"/>
      <c r="P16" s="175"/>
    </row>
    <row r="17" spans="1:16">
      <c r="A17" s="168">
        <v>2003</v>
      </c>
      <c r="B17" s="170">
        <v>1.982569</v>
      </c>
      <c r="C17" s="170">
        <v>1.922644</v>
      </c>
      <c r="D17" s="170">
        <v>0.98954929999999997</v>
      </c>
      <c r="E17" s="170">
        <v>1.9733350000000001</v>
      </c>
      <c r="F17" s="171"/>
      <c r="G17" s="172">
        <v>13.72756</v>
      </c>
      <c r="H17" s="172">
        <v>15.056559999999999</v>
      </c>
      <c r="I17" s="172">
        <v>7.1003999999999996</v>
      </c>
      <c r="J17" s="172">
        <v>13.79749</v>
      </c>
      <c r="K17" s="168"/>
      <c r="L17" s="173"/>
      <c r="M17" s="173"/>
      <c r="N17" s="173"/>
      <c r="O17" s="175"/>
      <c r="P17" s="175"/>
    </row>
    <row r="18" spans="1:16">
      <c r="A18" s="168">
        <v>2004</v>
      </c>
      <c r="B18" s="170">
        <v>2.0053869999999998</v>
      </c>
      <c r="C18" s="170">
        <v>1.924045</v>
      </c>
      <c r="D18" s="170">
        <v>0.9827361</v>
      </c>
      <c r="E18" s="170">
        <v>1.9943810000000002</v>
      </c>
      <c r="F18" s="171"/>
      <c r="G18" s="172">
        <v>13.958489999999999</v>
      </c>
      <c r="H18" s="172">
        <v>14.98273</v>
      </c>
      <c r="I18" s="172">
        <v>7.0327200000000003</v>
      </c>
      <c r="J18" s="172">
        <v>14.00501</v>
      </c>
      <c r="K18" s="168"/>
      <c r="L18" s="173"/>
      <c r="M18" s="173"/>
      <c r="N18" s="173"/>
    </row>
    <row r="19" spans="1:16">
      <c r="A19" s="168">
        <v>2005</v>
      </c>
      <c r="B19" s="170">
        <v>2.0073349999999999</v>
      </c>
      <c r="C19" s="170">
        <v>1.902568</v>
      </c>
      <c r="D19" s="170">
        <v>0.99864959999999992</v>
      </c>
      <c r="E19" s="170">
        <v>1.9949000000000001</v>
      </c>
      <c r="F19" s="171"/>
      <c r="G19" s="172">
        <v>13.97254</v>
      </c>
      <c r="H19" s="172">
        <v>14.442600000000001</v>
      </c>
      <c r="I19" s="172">
        <v>6.8533099999999996</v>
      </c>
      <c r="J19" s="172">
        <v>13.978249999999999</v>
      </c>
      <c r="K19" s="168"/>
      <c r="L19" s="173"/>
      <c r="M19" s="173"/>
      <c r="N19" s="173"/>
    </row>
    <row r="20" spans="1:16">
      <c r="A20" s="168">
        <v>2006</v>
      </c>
      <c r="B20" s="170">
        <v>1.9460899999999999</v>
      </c>
      <c r="C20" s="170">
        <v>1.8384400000000001</v>
      </c>
      <c r="D20" s="170">
        <v>0.94403369999999998</v>
      </c>
      <c r="E20" s="170">
        <v>1.9343950000000001</v>
      </c>
      <c r="F20" s="171"/>
      <c r="G20" s="172">
        <v>13.31475</v>
      </c>
      <c r="H20" s="172">
        <v>13.928140000000001</v>
      </c>
      <c r="I20" s="172">
        <v>6.4914100000000001</v>
      </c>
      <c r="J20" s="172">
        <v>13.332890000000001</v>
      </c>
      <c r="K20" s="168"/>
      <c r="L20" s="173"/>
      <c r="M20" s="173"/>
      <c r="N20" s="173"/>
      <c r="O20" s="174"/>
      <c r="P20" s="174"/>
    </row>
    <row r="21" spans="1:16">
      <c r="A21" s="168">
        <v>2007</v>
      </c>
      <c r="B21" s="170">
        <v>1.910385</v>
      </c>
      <c r="C21" s="170">
        <v>1.8026600000000002</v>
      </c>
      <c r="D21" s="170">
        <v>0.90257339999999997</v>
      </c>
      <c r="E21" s="170">
        <v>1.899165</v>
      </c>
      <c r="F21" s="176"/>
      <c r="G21" s="172">
        <v>12.87143</v>
      </c>
      <c r="H21" s="172">
        <v>13.39395</v>
      </c>
      <c r="I21" s="172">
        <v>6.2164900000000003</v>
      </c>
      <c r="J21" s="172">
        <v>12.88503</v>
      </c>
      <c r="K21" s="168"/>
      <c r="L21" s="177"/>
      <c r="M21" s="173"/>
      <c r="N21" s="173"/>
      <c r="O21" s="174"/>
      <c r="P21" s="174"/>
    </row>
    <row r="22" spans="1:16">
      <c r="A22" s="168">
        <v>2008</v>
      </c>
      <c r="B22" s="170">
        <v>1.9215740000000001</v>
      </c>
      <c r="C22" s="170">
        <v>1.8113569999999999</v>
      </c>
      <c r="D22" s="170">
        <v>0.88441150000000002</v>
      </c>
      <c r="E22" s="170">
        <v>1.9093389999999999</v>
      </c>
      <c r="F22" s="176"/>
      <c r="G22" s="172">
        <v>12.99657</v>
      </c>
      <c r="H22" s="172">
        <v>13.61361</v>
      </c>
      <c r="I22" s="172">
        <v>5.9780600000000002</v>
      </c>
      <c r="J22" s="172">
        <v>13.01764</v>
      </c>
      <c r="K22" s="168"/>
      <c r="L22" s="177"/>
      <c r="M22" s="173"/>
      <c r="N22" s="173"/>
      <c r="O22" s="174"/>
      <c r="P22" s="174"/>
    </row>
    <row r="23" spans="1:16">
      <c r="A23" s="168">
        <v>2009</v>
      </c>
      <c r="B23" s="170">
        <v>1.8704690000000002</v>
      </c>
      <c r="C23" s="170">
        <v>1.731277</v>
      </c>
      <c r="D23" s="170">
        <v>0.87132860000000001</v>
      </c>
      <c r="E23" s="170">
        <v>1.856554</v>
      </c>
      <c r="F23" s="176"/>
      <c r="G23" s="172">
        <v>12.102600000000001</v>
      </c>
      <c r="H23" s="172">
        <v>12.06423</v>
      </c>
      <c r="I23" s="172">
        <v>5.8062300000000002</v>
      </c>
      <c r="J23" s="172">
        <v>12.0769</v>
      </c>
      <c r="K23" s="168"/>
      <c r="L23" s="173"/>
      <c r="M23" s="173"/>
      <c r="N23" s="173"/>
      <c r="O23" s="174"/>
      <c r="P23" s="174"/>
    </row>
    <row r="24" spans="1:16">
      <c r="A24" s="168">
        <v>2010</v>
      </c>
      <c r="B24" s="170">
        <v>1.897492</v>
      </c>
      <c r="C24" s="170">
        <v>1.72597</v>
      </c>
      <c r="D24" s="170">
        <v>0.85503989999999996</v>
      </c>
      <c r="E24" s="170">
        <v>1.881732</v>
      </c>
      <c r="F24" s="176"/>
      <c r="G24" s="172">
        <v>12.33512</v>
      </c>
      <c r="H24" s="172">
        <v>12.193339999999999</v>
      </c>
      <c r="I24" s="172">
        <v>5.5638199999999998</v>
      </c>
      <c r="J24" s="172">
        <v>12.29837</v>
      </c>
      <c r="K24" s="168"/>
      <c r="L24" s="173"/>
      <c r="M24" s="173"/>
      <c r="N24" s="173"/>
      <c r="O24" s="174"/>
      <c r="P24" s="174"/>
    </row>
    <row r="25" spans="1:16">
      <c r="A25" s="168">
        <v>2011</v>
      </c>
      <c r="B25" s="170">
        <v>1.8372629999999999</v>
      </c>
      <c r="C25" s="170">
        <v>1.7129100000000002</v>
      </c>
      <c r="D25" s="170">
        <v>0.86408640000000003</v>
      </c>
      <c r="E25" s="170">
        <v>1.822362</v>
      </c>
      <c r="F25" s="176"/>
      <c r="G25" s="172">
        <v>11.742179999999999</v>
      </c>
      <c r="H25" s="172">
        <v>11.739190000000001</v>
      </c>
      <c r="I25" s="172">
        <v>5.6856099999999996</v>
      </c>
      <c r="J25" s="172">
        <v>11.709250000000001</v>
      </c>
      <c r="K25" s="168"/>
      <c r="L25" s="173"/>
      <c r="M25" s="173"/>
      <c r="N25" s="173"/>
      <c r="O25" s="174"/>
      <c r="P25" s="174"/>
    </row>
    <row r="103" spans="3:3">
      <c r="C103" s="175"/>
    </row>
    <row r="104" spans="3:3">
      <c r="C104" s="175"/>
    </row>
    <row r="105" spans="3:3">
      <c r="C105" s="175"/>
    </row>
    <row r="106" spans="3:3">
      <c r="C106" s="175"/>
    </row>
    <row r="107" spans="3:3">
      <c r="C107" s="175"/>
    </row>
    <row r="108" spans="3:3">
      <c r="C108" s="175"/>
    </row>
    <row r="109" spans="3:3">
      <c r="C109" s="175"/>
    </row>
    <row r="110" spans="3:3">
      <c r="C110" s="175"/>
    </row>
    <row r="111" spans="3:3">
      <c r="C111" s="175"/>
    </row>
    <row r="112" spans="3:3">
      <c r="C112" s="175"/>
    </row>
    <row r="113" spans="3:3">
      <c r="C113" s="175"/>
    </row>
    <row r="114" spans="3:3">
      <c r="C114" s="175"/>
    </row>
    <row r="115" spans="3:3">
      <c r="C115" s="175"/>
    </row>
    <row r="116" spans="3:3">
      <c r="C116" s="175"/>
    </row>
    <row r="117" spans="3:3">
      <c r="C117" s="175"/>
    </row>
    <row r="118" spans="3:3">
      <c r="C118" s="175"/>
    </row>
    <row r="119" spans="3:3">
      <c r="C119" s="175"/>
    </row>
    <row r="120" spans="3:3">
      <c r="C120" s="175"/>
    </row>
    <row r="121" spans="3:3">
      <c r="C121" s="175"/>
    </row>
    <row r="122" spans="3:3">
      <c r="C122" s="175"/>
    </row>
    <row r="123" spans="3:3">
      <c r="C123" s="175"/>
    </row>
    <row r="124" spans="3:3">
      <c r="C124" s="175"/>
    </row>
    <row r="125" spans="3:3">
      <c r="C125" s="175"/>
    </row>
    <row r="126" spans="3:3">
      <c r="C126" s="175"/>
    </row>
    <row r="127" spans="3:3">
      <c r="C127" s="175"/>
    </row>
    <row r="128" spans="3:3">
      <c r="C128" s="175"/>
    </row>
    <row r="129" spans="3:3">
      <c r="C129" s="175"/>
    </row>
    <row r="130" spans="3:3">
      <c r="C130" s="175"/>
    </row>
    <row r="131" spans="3:3">
      <c r="C131" s="175"/>
    </row>
    <row r="132" spans="3:3">
      <c r="C132" s="175"/>
    </row>
    <row r="133" spans="3:3">
      <c r="C133" s="175"/>
    </row>
    <row r="134" spans="3:3">
      <c r="C134" s="175"/>
    </row>
    <row r="135" spans="3:3">
      <c r="C135" s="175"/>
    </row>
    <row r="136" spans="3:3">
      <c r="C136" s="175"/>
    </row>
    <row r="137" spans="3:3">
      <c r="C137" s="175"/>
    </row>
    <row r="138" spans="3:3">
      <c r="C138" s="175"/>
    </row>
    <row r="139" spans="3:3">
      <c r="C139" s="175"/>
    </row>
    <row r="140" spans="3:3">
      <c r="C140" s="175"/>
    </row>
    <row r="141" spans="3:3">
      <c r="C141" s="175"/>
    </row>
    <row r="142" spans="3:3">
      <c r="C142" s="175"/>
    </row>
    <row r="143" spans="3:3">
      <c r="C143" s="175"/>
    </row>
    <row r="144" spans="3:3">
      <c r="C144" s="175"/>
    </row>
    <row r="145" spans="3:3">
      <c r="C145" s="175"/>
    </row>
    <row r="146" spans="3:3">
      <c r="C146" s="175"/>
    </row>
    <row r="147" spans="3:3">
      <c r="C147" s="175"/>
    </row>
    <row r="148" spans="3:3">
      <c r="C148" s="175"/>
    </row>
    <row r="149" spans="3:3">
      <c r="C149" s="175"/>
    </row>
    <row r="150" spans="3:3">
      <c r="C150" s="175"/>
    </row>
    <row r="151" spans="3:3">
      <c r="C151" s="175"/>
    </row>
    <row r="152" spans="3:3">
      <c r="C152" s="175"/>
    </row>
    <row r="153" spans="3:3">
      <c r="C153" s="175"/>
    </row>
    <row r="154" spans="3:3">
      <c r="C154" s="175"/>
    </row>
    <row r="155" spans="3:3">
      <c r="C155" s="175"/>
    </row>
    <row r="156" spans="3:3">
      <c r="C156" s="175"/>
    </row>
    <row r="157" spans="3:3">
      <c r="C157" s="175"/>
    </row>
    <row r="158" spans="3:3">
      <c r="C158" s="175"/>
    </row>
    <row r="159" spans="3:3">
      <c r="C159" s="175"/>
    </row>
    <row r="160" spans="3:3">
      <c r="C160" s="175"/>
    </row>
    <row r="161" spans="3:3">
      <c r="C161" s="175"/>
    </row>
    <row r="162" spans="3:3">
      <c r="C162" s="175"/>
    </row>
    <row r="163" spans="3:3">
      <c r="C163" s="175"/>
    </row>
    <row r="164" spans="3:3">
      <c r="C164" s="175"/>
    </row>
    <row r="165" spans="3:3">
      <c r="C165" s="175"/>
    </row>
    <row r="166" spans="3:3">
      <c r="C166" s="175"/>
    </row>
    <row r="167" spans="3:3">
      <c r="C167" s="175"/>
    </row>
    <row r="168" spans="3:3">
      <c r="C168" s="175"/>
    </row>
    <row r="169" spans="3:3">
      <c r="C169" s="175"/>
    </row>
    <row r="170" spans="3:3">
      <c r="C170" s="175"/>
    </row>
    <row r="171" spans="3:3">
      <c r="C171" s="175"/>
    </row>
    <row r="172" spans="3:3">
      <c r="C172" s="175"/>
    </row>
    <row r="173" spans="3:3">
      <c r="C173" s="175"/>
    </row>
    <row r="174" spans="3:3">
      <c r="C174" s="175"/>
    </row>
    <row r="175" spans="3:3">
      <c r="C175" s="175"/>
    </row>
    <row r="176" spans="3:3">
      <c r="C176" s="175"/>
    </row>
    <row r="177" spans="3:3">
      <c r="C177" s="175"/>
    </row>
    <row r="178" spans="3:3">
      <c r="C178" s="175"/>
    </row>
    <row r="179" spans="3:3">
      <c r="C179" s="175"/>
    </row>
    <row r="180" spans="3:3">
      <c r="C180" s="175"/>
    </row>
    <row r="181" spans="3:3">
      <c r="C181" s="175"/>
    </row>
    <row r="182" spans="3:3">
      <c r="C182" s="175"/>
    </row>
    <row r="183" spans="3:3">
      <c r="C183" s="175"/>
    </row>
    <row r="184" spans="3:3">
      <c r="C184" s="175"/>
    </row>
    <row r="185" spans="3:3">
      <c r="C185" s="175"/>
    </row>
    <row r="186" spans="3:3">
      <c r="C186" s="175"/>
    </row>
    <row r="187" spans="3:3">
      <c r="C187" s="175"/>
    </row>
    <row r="188" spans="3:3">
      <c r="C188" s="175"/>
    </row>
    <row r="189" spans="3:3">
      <c r="C189" s="175"/>
    </row>
    <row r="190" spans="3:3">
      <c r="C190" s="175"/>
    </row>
    <row r="191" spans="3:3">
      <c r="C191" s="175"/>
    </row>
    <row r="192" spans="3:3">
      <c r="C192" s="175"/>
    </row>
    <row r="193" spans="3:3">
      <c r="C193" s="175"/>
    </row>
    <row r="194" spans="3:3">
      <c r="C194" s="175"/>
    </row>
    <row r="195" spans="3:3">
      <c r="C195" s="175"/>
    </row>
    <row r="196" spans="3:3">
      <c r="C196" s="175"/>
    </row>
    <row r="197" spans="3:3">
      <c r="C197" s="175"/>
    </row>
    <row r="198" spans="3:3">
      <c r="C198" s="175"/>
    </row>
    <row r="199" spans="3:3">
      <c r="C199" s="175"/>
    </row>
    <row r="200" spans="3:3">
      <c r="C200" s="175"/>
    </row>
    <row r="201" spans="3:3">
      <c r="C201" s="175"/>
    </row>
    <row r="202" spans="3:3">
      <c r="C202" s="175"/>
    </row>
    <row r="203" spans="3:3">
      <c r="C203" s="175"/>
    </row>
    <row r="204" spans="3:3">
      <c r="C204" s="175"/>
    </row>
    <row r="205" spans="3:3">
      <c r="C205" s="175"/>
    </row>
    <row r="206" spans="3:3">
      <c r="C206" s="175"/>
    </row>
    <row r="207" spans="3:3">
      <c r="C207" s="175"/>
    </row>
    <row r="208" spans="3:3">
      <c r="C208" s="175"/>
    </row>
    <row r="209" spans="3:3">
      <c r="C209" s="175"/>
    </row>
    <row r="210" spans="3:3">
      <c r="C210" s="175"/>
    </row>
    <row r="211" spans="3:3">
      <c r="C211" s="175"/>
    </row>
    <row r="212" spans="3:3">
      <c r="C212" s="175"/>
    </row>
    <row r="213" spans="3:3">
      <c r="C213" s="175"/>
    </row>
    <row r="214" spans="3:3">
      <c r="C214" s="175"/>
    </row>
    <row r="215" spans="3:3">
      <c r="C215" s="175"/>
    </row>
    <row r="216" spans="3:3">
      <c r="C216" s="175"/>
    </row>
    <row r="217" spans="3:3">
      <c r="C217" s="175"/>
    </row>
    <row r="218" spans="3:3">
      <c r="C218" s="175"/>
    </row>
    <row r="219" spans="3:3">
      <c r="C219" s="175"/>
    </row>
    <row r="220" spans="3:3">
      <c r="C220" s="175"/>
    </row>
    <row r="221" spans="3:3">
      <c r="C221" s="175"/>
    </row>
    <row r="222" spans="3:3">
      <c r="C222" s="175"/>
    </row>
    <row r="223" spans="3:3">
      <c r="C223" s="175"/>
    </row>
    <row r="224" spans="3:3">
      <c r="C224" s="175"/>
    </row>
    <row r="225" spans="3:3">
      <c r="C225" s="175"/>
    </row>
    <row r="226" spans="3:3">
      <c r="C226" s="175"/>
    </row>
    <row r="227" spans="3:3">
      <c r="C227" s="175"/>
    </row>
    <row r="228" spans="3:3">
      <c r="C228" s="175"/>
    </row>
    <row r="229" spans="3:3">
      <c r="C229" s="175"/>
    </row>
    <row r="230" spans="3:3">
      <c r="C230" s="175"/>
    </row>
    <row r="231" spans="3:3">
      <c r="C231" s="175"/>
    </row>
    <row r="232" spans="3:3">
      <c r="C232" s="175"/>
    </row>
    <row r="233" spans="3:3">
      <c r="C233" s="175"/>
    </row>
    <row r="234" spans="3:3">
      <c r="C234" s="175"/>
    </row>
    <row r="235" spans="3:3">
      <c r="C235" s="175"/>
    </row>
    <row r="236" spans="3:3">
      <c r="C236" s="175"/>
    </row>
    <row r="237" spans="3:3">
      <c r="C237" s="175"/>
    </row>
    <row r="238" spans="3:3">
      <c r="C238" s="175"/>
    </row>
    <row r="239" spans="3:3">
      <c r="C239" s="175"/>
    </row>
    <row r="240" spans="3:3">
      <c r="C240" s="175"/>
    </row>
    <row r="241" spans="3:3">
      <c r="C241" s="175"/>
    </row>
    <row r="242" spans="3:3">
      <c r="C242" s="175"/>
    </row>
    <row r="243" spans="3:3">
      <c r="C243" s="175"/>
    </row>
    <row r="244" spans="3:3">
      <c r="C244" s="175"/>
    </row>
    <row r="245" spans="3:3">
      <c r="C245" s="175"/>
    </row>
    <row r="246" spans="3:3">
      <c r="C246" s="175"/>
    </row>
    <row r="247" spans="3:3">
      <c r="C247" s="175"/>
    </row>
    <row r="248" spans="3:3">
      <c r="C248" s="175"/>
    </row>
    <row r="249" spans="3:3">
      <c r="C249" s="175"/>
    </row>
    <row r="250" spans="3:3">
      <c r="C250" s="175"/>
    </row>
    <row r="251" spans="3:3">
      <c r="C251" s="175"/>
    </row>
    <row r="252" spans="3:3">
      <c r="C252" s="175"/>
    </row>
    <row r="253" spans="3:3">
      <c r="C253" s="175"/>
    </row>
    <row r="254" spans="3:3">
      <c r="C254" s="175"/>
    </row>
    <row r="255" spans="3:3">
      <c r="C255" s="175"/>
    </row>
    <row r="256" spans="3:3">
      <c r="C256" s="175"/>
    </row>
    <row r="257" spans="3:3">
      <c r="C257" s="175"/>
    </row>
    <row r="258" spans="3:3">
      <c r="C258" s="175"/>
    </row>
    <row r="259" spans="3:3">
      <c r="C259" s="175"/>
    </row>
    <row r="260" spans="3:3">
      <c r="C260" s="175"/>
    </row>
    <row r="261" spans="3:3">
      <c r="C261" s="175"/>
    </row>
    <row r="262" spans="3:3">
      <c r="C262" s="175"/>
    </row>
    <row r="263" spans="3:3">
      <c r="C263" s="175"/>
    </row>
    <row r="264" spans="3:3">
      <c r="C264" s="175"/>
    </row>
    <row r="265" spans="3:3">
      <c r="C265" s="175"/>
    </row>
    <row r="266" spans="3:3">
      <c r="C266" s="175"/>
    </row>
    <row r="267" spans="3:3">
      <c r="C267" s="175"/>
    </row>
    <row r="268" spans="3:3">
      <c r="C268" s="175"/>
    </row>
    <row r="269" spans="3:3">
      <c r="C269" s="175"/>
    </row>
    <row r="270" spans="3:3">
      <c r="C270" s="175"/>
    </row>
    <row r="271" spans="3:3">
      <c r="C271" s="175"/>
    </row>
    <row r="272" spans="3:3">
      <c r="C272" s="175"/>
    </row>
    <row r="273" spans="3:3">
      <c r="C273" s="175"/>
    </row>
    <row r="274" spans="3:3">
      <c r="C274" s="175"/>
    </row>
    <row r="275" spans="3:3">
      <c r="C275" s="175"/>
    </row>
    <row r="276" spans="3:3">
      <c r="C276" s="175"/>
    </row>
    <row r="277" spans="3:3">
      <c r="C277" s="175"/>
    </row>
    <row r="278" spans="3:3">
      <c r="C278" s="175"/>
    </row>
    <row r="279" spans="3:3">
      <c r="C279" s="175"/>
    </row>
    <row r="280" spans="3:3">
      <c r="C280" s="175"/>
    </row>
    <row r="281" spans="3:3">
      <c r="C281" s="175"/>
    </row>
    <row r="282" spans="3:3">
      <c r="C282" s="175"/>
    </row>
    <row r="283" spans="3:3">
      <c r="C283" s="175"/>
    </row>
    <row r="284" spans="3:3">
      <c r="C284" s="175"/>
    </row>
    <row r="285" spans="3:3">
      <c r="C285" s="175"/>
    </row>
    <row r="286" spans="3:3">
      <c r="C286" s="175"/>
    </row>
    <row r="287" spans="3:3">
      <c r="C287" s="175"/>
    </row>
    <row r="288" spans="3:3">
      <c r="C288" s="175"/>
    </row>
    <row r="289" spans="3:3">
      <c r="C289" s="175"/>
    </row>
    <row r="290" spans="3:3">
      <c r="C290" s="175"/>
    </row>
    <row r="291" spans="3:3">
      <c r="C291" s="175"/>
    </row>
    <row r="292" spans="3:3">
      <c r="C292" s="175"/>
    </row>
    <row r="293" spans="3:3">
      <c r="C293" s="175"/>
    </row>
    <row r="294" spans="3:3">
      <c r="C294" s="175"/>
    </row>
    <row r="295" spans="3:3">
      <c r="C295" s="175"/>
    </row>
    <row r="296" spans="3:3">
      <c r="C296" s="175"/>
    </row>
    <row r="297" spans="3:3">
      <c r="C297" s="175"/>
    </row>
    <row r="298" spans="3:3">
      <c r="C298" s="175"/>
    </row>
    <row r="299" spans="3:3">
      <c r="C299" s="175"/>
    </row>
    <row r="300" spans="3:3">
      <c r="C300" s="175"/>
    </row>
    <row r="301" spans="3:3">
      <c r="C301" s="175"/>
    </row>
    <row r="302" spans="3:3">
      <c r="C302" s="175"/>
    </row>
    <row r="303" spans="3:3">
      <c r="C303" s="175"/>
    </row>
    <row r="304" spans="3:3">
      <c r="C304" s="175"/>
    </row>
    <row r="305" spans="3:3">
      <c r="C305" s="175"/>
    </row>
    <row r="306" spans="3:3">
      <c r="C306" s="175"/>
    </row>
    <row r="307" spans="3:3">
      <c r="C307" s="175"/>
    </row>
    <row r="308" spans="3:3">
      <c r="C308" s="175"/>
    </row>
    <row r="309" spans="3:3">
      <c r="C309" s="175"/>
    </row>
    <row r="310" spans="3:3">
      <c r="C310" s="175"/>
    </row>
    <row r="311" spans="3:3">
      <c r="C311" s="175"/>
    </row>
    <row r="312" spans="3:3">
      <c r="C312" s="175"/>
    </row>
    <row r="313" spans="3:3">
      <c r="C313" s="175"/>
    </row>
    <row r="314" spans="3:3">
      <c r="C314" s="175"/>
    </row>
    <row r="315" spans="3:3">
      <c r="C315" s="175"/>
    </row>
    <row r="316" spans="3:3">
      <c r="C316" s="175"/>
    </row>
    <row r="317" spans="3:3">
      <c r="C317" s="175"/>
    </row>
    <row r="318" spans="3:3">
      <c r="C318" s="175"/>
    </row>
    <row r="319" spans="3:3">
      <c r="C319" s="175"/>
    </row>
    <row r="320" spans="3:3">
      <c r="C320" s="175"/>
    </row>
    <row r="321" spans="3:3">
      <c r="C321" s="174"/>
    </row>
    <row r="322" spans="3:3">
      <c r="C322" s="174"/>
    </row>
    <row r="323" spans="3:3">
      <c r="C323" s="174"/>
    </row>
    <row r="324" spans="3:3">
      <c r="C324" s="174"/>
    </row>
    <row r="325" spans="3:3">
      <c r="C325" s="174"/>
    </row>
    <row r="326" spans="3:3">
      <c r="C326" s="174"/>
    </row>
    <row r="327" spans="3:3">
      <c r="C327" s="174"/>
    </row>
    <row r="328" spans="3:3">
      <c r="C328" s="174"/>
    </row>
    <row r="329" spans="3:3">
      <c r="C329" s="174"/>
    </row>
    <row r="330" spans="3:3">
      <c r="C330" s="174"/>
    </row>
    <row r="331" spans="3:3">
      <c r="C331" s="174"/>
    </row>
    <row r="332" spans="3:3">
      <c r="C332" s="174"/>
    </row>
    <row r="333" spans="3:3">
      <c r="C333" s="174"/>
    </row>
    <row r="334" spans="3:3">
      <c r="C334" s="174"/>
    </row>
    <row r="335" spans="3:3">
      <c r="C335" s="174"/>
    </row>
    <row r="336" spans="3:3">
      <c r="C336" s="174"/>
    </row>
    <row r="337" spans="3:3">
      <c r="C337" s="174"/>
    </row>
    <row r="338" spans="3:3">
      <c r="C338" s="174"/>
    </row>
    <row r="339" spans="3:3">
      <c r="C339" s="174"/>
    </row>
    <row r="340" spans="3:3">
      <c r="C340" s="174"/>
    </row>
    <row r="341" spans="3:3">
      <c r="C341" s="174"/>
    </row>
    <row r="342" spans="3:3">
      <c r="C342" s="174"/>
    </row>
    <row r="343" spans="3:3">
      <c r="C343" s="174"/>
    </row>
    <row r="344" spans="3:3">
      <c r="C344" s="174"/>
    </row>
    <row r="345" spans="3:3">
      <c r="C345" s="174"/>
    </row>
    <row r="346" spans="3:3">
      <c r="C346" s="174"/>
    </row>
    <row r="347" spans="3:3">
      <c r="C347" s="174"/>
    </row>
    <row r="348" spans="3:3">
      <c r="C348" s="174"/>
    </row>
    <row r="349" spans="3:3">
      <c r="C349" s="174"/>
    </row>
    <row r="350" spans="3:3">
      <c r="C350" s="174"/>
    </row>
    <row r="351" spans="3:3">
      <c r="C351" s="174"/>
    </row>
    <row r="352" spans="3:3">
      <c r="C352" s="174"/>
    </row>
    <row r="353" spans="3:3">
      <c r="C353" s="174"/>
    </row>
    <row r="354" spans="3:3">
      <c r="C354" s="174"/>
    </row>
    <row r="355" spans="3:3">
      <c r="C355" s="174"/>
    </row>
    <row r="356" spans="3:3">
      <c r="C356" s="174"/>
    </row>
    <row r="357" spans="3:3">
      <c r="C357" s="174"/>
    </row>
    <row r="358" spans="3:3">
      <c r="C358" s="174"/>
    </row>
    <row r="359" spans="3:3">
      <c r="C359" s="174"/>
    </row>
    <row r="360" spans="3:3">
      <c r="C360" s="174"/>
    </row>
    <row r="361" spans="3:3">
      <c r="C361" s="174"/>
    </row>
    <row r="362" spans="3:3">
      <c r="C362" s="174"/>
    </row>
    <row r="363" spans="3:3">
      <c r="C363" s="174"/>
    </row>
    <row r="364" spans="3:3">
      <c r="C364" s="174"/>
    </row>
    <row r="365" spans="3:3">
      <c r="C365" s="174"/>
    </row>
    <row r="366" spans="3:3">
      <c r="C366" s="174"/>
    </row>
    <row r="367" spans="3:3">
      <c r="C367" s="174"/>
    </row>
    <row r="368" spans="3:3">
      <c r="C368" s="174"/>
    </row>
    <row r="369" spans="3:3">
      <c r="C369" s="174"/>
    </row>
    <row r="370" spans="3:3">
      <c r="C370" s="174"/>
    </row>
    <row r="371" spans="3:3">
      <c r="C371" s="174"/>
    </row>
    <row r="372" spans="3:3">
      <c r="C372" s="174"/>
    </row>
    <row r="373" spans="3:3">
      <c r="C373" s="174"/>
    </row>
    <row r="374" spans="3:3">
      <c r="C374" s="174"/>
    </row>
    <row r="375" spans="3:3">
      <c r="C375" s="174"/>
    </row>
    <row r="376" spans="3:3">
      <c r="C376" s="174"/>
    </row>
    <row r="377" spans="3:3">
      <c r="C377" s="174"/>
    </row>
    <row r="378" spans="3:3">
      <c r="C378" s="174"/>
    </row>
    <row r="379" spans="3:3">
      <c r="C379" s="174"/>
    </row>
    <row r="380" spans="3:3">
      <c r="C380" s="174"/>
    </row>
    <row r="381" spans="3:3">
      <c r="C381" s="174"/>
    </row>
    <row r="382" spans="3:3">
      <c r="C382" s="174"/>
    </row>
    <row r="383" spans="3:3">
      <c r="C383" s="174"/>
    </row>
    <row r="384" spans="3:3">
      <c r="C384" s="174"/>
    </row>
    <row r="385" spans="3:3">
      <c r="C385" s="174"/>
    </row>
  </sheetData>
  <pageMargins left="0.75" right="0.75" top="1" bottom="1" header="0.5" footer="0.5"/>
  <pageSetup scale="6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5"/>
  <sheetViews>
    <sheetView showGridLines="0" zoomScaleNormal="100" workbookViewId="0"/>
  </sheetViews>
  <sheetFormatPr defaultRowHeight="15"/>
  <cols>
    <col min="1" max="1" width="10.140625" style="164" customWidth="1"/>
    <col min="2" max="4" width="7.5703125" style="165" customWidth="1"/>
    <col min="5" max="5" width="10.140625" style="165" customWidth="1"/>
    <col min="6" max="9" width="7.5703125" style="165" customWidth="1"/>
    <col min="10" max="10" width="10.42578125" style="165" customWidth="1"/>
    <col min="11" max="16" width="7.5703125" style="165" customWidth="1"/>
    <col min="17" max="255" width="9.140625" style="165"/>
    <col min="256" max="256" width="27.28515625" style="165" bestFit="1" customWidth="1"/>
    <col min="257" max="257" width="10.140625" style="165" customWidth="1"/>
    <col min="258" max="260" width="7.5703125" style="165" customWidth="1"/>
    <col min="261" max="261" width="10.140625" style="165" customWidth="1"/>
    <col min="262" max="265" width="7.5703125" style="165" customWidth="1"/>
    <col min="266" max="266" width="10.42578125" style="165" customWidth="1"/>
    <col min="267" max="272" width="7.5703125" style="165" customWidth="1"/>
    <col min="273" max="511" width="9.140625" style="165"/>
    <col min="512" max="512" width="27.28515625" style="165" bestFit="1" customWidth="1"/>
    <col min="513" max="513" width="10.140625" style="165" customWidth="1"/>
    <col min="514" max="516" width="7.5703125" style="165" customWidth="1"/>
    <col min="517" max="517" width="10.140625" style="165" customWidth="1"/>
    <col min="518" max="521" width="7.5703125" style="165" customWidth="1"/>
    <col min="522" max="522" width="10.42578125" style="165" customWidth="1"/>
    <col min="523" max="528" width="7.5703125" style="165" customWidth="1"/>
    <col min="529" max="767" width="9.140625" style="165"/>
    <col min="768" max="768" width="27.28515625" style="165" bestFit="1" customWidth="1"/>
    <col min="769" max="769" width="10.140625" style="165" customWidth="1"/>
    <col min="770" max="772" width="7.5703125" style="165" customWidth="1"/>
    <col min="773" max="773" width="10.140625" style="165" customWidth="1"/>
    <col min="774" max="777" width="7.5703125" style="165" customWidth="1"/>
    <col min="778" max="778" width="10.42578125" style="165" customWidth="1"/>
    <col min="779" max="784" width="7.5703125" style="165" customWidth="1"/>
    <col min="785" max="1023" width="9.140625" style="165"/>
    <col min="1024" max="1024" width="27.28515625" style="165" bestFit="1" customWidth="1"/>
    <col min="1025" max="1025" width="10.140625" style="165" customWidth="1"/>
    <col min="1026" max="1028" width="7.5703125" style="165" customWidth="1"/>
    <col min="1029" max="1029" width="10.140625" style="165" customWidth="1"/>
    <col min="1030" max="1033" width="7.5703125" style="165" customWidth="1"/>
    <col min="1034" max="1034" width="10.42578125" style="165" customWidth="1"/>
    <col min="1035" max="1040" width="7.5703125" style="165" customWidth="1"/>
    <col min="1041" max="1279" width="9.140625" style="165"/>
    <col min="1280" max="1280" width="27.28515625" style="165" bestFit="1" customWidth="1"/>
    <col min="1281" max="1281" width="10.140625" style="165" customWidth="1"/>
    <col min="1282" max="1284" width="7.5703125" style="165" customWidth="1"/>
    <col min="1285" max="1285" width="10.140625" style="165" customWidth="1"/>
    <col min="1286" max="1289" width="7.5703125" style="165" customWidth="1"/>
    <col min="1290" max="1290" width="10.42578125" style="165" customWidth="1"/>
    <col min="1291" max="1296" width="7.5703125" style="165" customWidth="1"/>
    <col min="1297" max="1535" width="9.140625" style="165"/>
    <col min="1536" max="1536" width="27.28515625" style="165" bestFit="1" customWidth="1"/>
    <col min="1537" max="1537" width="10.140625" style="165" customWidth="1"/>
    <col min="1538" max="1540" width="7.5703125" style="165" customWidth="1"/>
    <col min="1541" max="1541" width="10.140625" style="165" customWidth="1"/>
    <col min="1542" max="1545" width="7.5703125" style="165" customWidth="1"/>
    <col min="1546" max="1546" width="10.42578125" style="165" customWidth="1"/>
    <col min="1547" max="1552" width="7.5703125" style="165" customWidth="1"/>
    <col min="1553" max="1791" width="9.140625" style="165"/>
    <col min="1792" max="1792" width="27.28515625" style="165" bestFit="1" customWidth="1"/>
    <col min="1793" max="1793" width="10.140625" style="165" customWidth="1"/>
    <col min="1794" max="1796" width="7.5703125" style="165" customWidth="1"/>
    <col min="1797" max="1797" width="10.140625" style="165" customWidth="1"/>
    <col min="1798" max="1801" width="7.5703125" style="165" customWidth="1"/>
    <col min="1802" max="1802" width="10.42578125" style="165" customWidth="1"/>
    <col min="1803" max="1808" width="7.5703125" style="165" customWidth="1"/>
    <col min="1809" max="2047" width="9.140625" style="165"/>
    <col min="2048" max="2048" width="27.28515625" style="165" bestFit="1" customWidth="1"/>
    <col min="2049" max="2049" width="10.140625" style="165" customWidth="1"/>
    <col min="2050" max="2052" width="7.5703125" style="165" customWidth="1"/>
    <col min="2053" max="2053" width="10.140625" style="165" customWidth="1"/>
    <col min="2054" max="2057" width="7.5703125" style="165" customWidth="1"/>
    <col min="2058" max="2058" width="10.42578125" style="165" customWidth="1"/>
    <col min="2059" max="2064" width="7.5703125" style="165" customWidth="1"/>
    <col min="2065" max="2303" width="9.140625" style="165"/>
    <col min="2304" max="2304" width="27.28515625" style="165" bestFit="1" customWidth="1"/>
    <col min="2305" max="2305" width="10.140625" style="165" customWidth="1"/>
    <col min="2306" max="2308" width="7.5703125" style="165" customWidth="1"/>
    <col min="2309" max="2309" width="10.140625" style="165" customWidth="1"/>
    <col min="2310" max="2313" width="7.5703125" style="165" customWidth="1"/>
    <col min="2314" max="2314" width="10.42578125" style="165" customWidth="1"/>
    <col min="2315" max="2320" width="7.5703125" style="165" customWidth="1"/>
    <col min="2321" max="2559" width="9.140625" style="165"/>
    <col min="2560" max="2560" width="27.28515625" style="165" bestFit="1" customWidth="1"/>
    <col min="2561" max="2561" width="10.140625" style="165" customWidth="1"/>
    <col min="2562" max="2564" width="7.5703125" style="165" customWidth="1"/>
    <col min="2565" max="2565" width="10.140625" style="165" customWidth="1"/>
    <col min="2566" max="2569" width="7.5703125" style="165" customWidth="1"/>
    <col min="2570" max="2570" width="10.42578125" style="165" customWidth="1"/>
    <col min="2571" max="2576" width="7.5703125" style="165" customWidth="1"/>
    <col min="2577" max="2815" width="9.140625" style="165"/>
    <col min="2816" max="2816" width="27.28515625" style="165" bestFit="1" customWidth="1"/>
    <col min="2817" max="2817" width="10.140625" style="165" customWidth="1"/>
    <col min="2818" max="2820" width="7.5703125" style="165" customWidth="1"/>
    <col min="2821" max="2821" width="10.140625" style="165" customWidth="1"/>
    <col min="2822" max="2825" width="7.5703125" style="165" customWidth="1"/>
    <col min="2826" max="2826" width="10.42578125" style="165" customWidth="1"/>
    <col min="2827" max="2832" width="7.5703125" style="165" customWidth="1"/>
    <col min="2833" max="3071" width="9.140625" style="165"/>
    <col min="3072" max="3072" width="27.28515625" style="165" bestFit="1" customWidth="1"/>
    <col min="3073" max="3073" width="10.140625" style="165" customWidth="1"/>
    <col min="3074" max="3076" width="7.5703125" style="165" customWidth="1"/>
    <col min="3077" max="3077" width="10.140625" style="165" customWidth="1"/>
    <col min="3078" max="3081" width="7.5703125" style="165" customWidth="1"/>
    <col min="3082" max="3082" width="10.42578125" style="165" customWidth="1"/>
    <col min="3083" max="3088" width="7.5703125" style="165" customWidth="1"/>
    <col min="3089" max="3327" width="9.140625" style="165"/>
    <col min="3328" max="3328" width="27.28515625" style="165" bestFit="1" customWidth="1"/>
    <col min="3329" max="3329" width="10.140625" style="165" customWidth="1"/>
    <col min="3330" max="3332" width="7.5703125" style="165" customWidth="1"/>
    <col min="3333" max="3333" width="10.140625" style="165" customWidth="1"/>
    <col min="3334" max="3337" width="7.5703125" style="165" customWidth="1"/>
    <col min="3338" max="3338" width="10.42578125" style="165" customWidth="1"/>
    <col min="3339" max="3344" width="7.5703125" style="165" customWidth="1"/>
    <col min="3345" max="3583" width="9.140625" style="165"/>
    <col min="3584" max="3584" width="27.28515625" style="165" bestFit="1" customWidth="1"/>
    <col min="3585" max="3585" width="10.140625" style="165" customWidth="1"/>
    <col min="3586" max="3588" width="7.5703125" style="165" customWidth="1"/>
    <col min="3589" max="3589" width="10.140625" style="165" customWidth="1"/>
    <col min="3590" max="3593" width="7.5703125" style="165" customWidth="1"/>
    <col min="3594" max="3594" width="10.42578125" style="165" customWidth="1"/>
    <col min="3595" max="3600" width="7.5703125" style="165" customWidth="1"/>
    <col min="3601" max="3839" width="9.140625" style="165"/>
    <col min="3840" max="3840" width="27.28515625" style="165" bestFit="1" customWidth="1"/>
    <col min="3841" max="3841" width="10.140625" style="165" customWidth="1"/>
    <col min="3842" max="3844" width="7.5703125" style="165" customWidth="1"/>
    <col min="3845" max="3845" width="10.140625" style="165" customWidth="1"/>
    <col min="3846" max="3849" width="7.5703125" style="165" customWidth="1"/>
    <col min="3850" max="3850" width="10.42578125" style="165" customWidth="1"/>
    <col min="3851" max="3856" width="7.5703125" style="165" customWidth="1"/>
    <col min="3857" max="4095" width="9.140625" style="165"/>
    <col min="4096" max="4096" width="27.28515625" style="165" bestFit="1" customWidth="1"/>
    <col min="4097" max="4097" width="10.140625" style="165" customWidth="1"/>
    <col min="4098" max="4100" width="7.5703125" style="165" customWidth="1"/>
    <col min="4101" max="4101" width="10.140625" style="165" customWidth="1"/>
    <col min="4102" max="4105" width="7.5703125" style="165" customWidth="1"/>
    <col min="4106" max="4106" width="10.42578125" style="165" customWidth="1"/>
    <col min="4107" max="4112" width="7.5703125" style="165" customWidth="1"/>
    <col min="4113" max="4351" width="9.140625" style="165"/>
    <col min="4352" max="4352" width="27.28515625" style="165" bestFit="1" customWidth="1"/>
    <col min="4353" max="4353" width="10.140625" style="165" customWidth="1"/>
    <col min="4354" max="4356" width="7.5703125" style="165" customWidth="1"/>
    <col min="4357" max="4357" width="10.140625" style="165" customWidth="1"/>
    <col min="4358" max="4361" width="7.5703125" style="165" customWidth="1"/>
    <col min="4362" max="4362" width="10.42578125" style="165" customWidth="1"/>
    <col min="4363" max="4368" width="7.5703125" style="165" customWidth="1"/>
    <col min="4369" max="4607" width="9.140625" style="165"/>
    <col min="4608" max="4608" width="27.28515625" style="165" bestFit="1" customWidth="1"/>
    <col min="4609" max="4609" width="10.140625" style="165" customWidth="1"/>
    <col min="4610" max="4612" width="7.5703125" style="165" customWidth="1"/>
    <col min="4613" max="4613" width="10.140625" style="165" customWidth="1"/>
    <col min="4614" max="4617" width="7.5703125" style="165" customWidth="1"/>
    <col min="4618" max="4618" width="10.42578125" style="165" customWidth="1"/>
    <col min="4619" max="4624" width="7.5703125" style="165" customWidth="1"/>
    <col min="4625" max="4863" width="9.140625" style="165"/>
    <col min="4864" max="4864" width="27.28515625" style="165" bestFit="1" customWidth="1"/>
    <col min="4865" max="4865" width="10.140625" style="165" customWidth="1"/>
    <col min="4866" max="4868" width="7.5703125" style="165" customWidth="1"/>
    <col min="4869" max="4869" width="10.140625" style="165" customWidth="1"/>
    <col min="4870" max="4873" width="7.5703125" style="165" customWidth="1"/>
    <col min="4874" max="4874" width="10.42578125" style="165" customWidth="1"/>
    <col min="4875" max="4880" width="7.5703125" style="165" customWidth="1"/>
    <col min="4881" max="5119" width="9.140625" style="165"/>
    <col min="5120" max="5120" width="27.28515625" style="165" bestFit="1" customWidth="1"/>
    <col min="5121" max="5121" width="10.140625" style="165" customWidth="1"/>
    <col min="5122" max="5124" width="7.5703125" style="165" customWidth="1"/>
    <col min="5125" max="5125" width="10.140625" style="165" customWidth="1"/>
    <col min="5126" max="5129" width="7.5703125" style="165" customWidth="1"/>
    <col min="5130" max="5130" width="10.42578125" style="165" customWidth="1"/>
    <col min="5131" max="5136" width="7.5703125" style="165" customWidth="1"/>
    <col min="5137" max="5375" width="9.140625" style="165"/>
    <col min="5376" max="5376" width="27.28515625" style="165" bestFit="1" customWidth="1"/>
    <col min="5377" max="5377" width="10.140625" style="165" customWidth="1"/>
    <col min="5378" max="5380" width="7.5703125" style="165" customWidth="1"/>
    <col min="5381" max="5381" width="10.140625" style="165" customWidth="1"/>
    <col min="5382" max="5385" width="7.5703125" style="165" customWidth="1"/>
    <col min="5386" max="5386" width="10.42578125" style="165" customWidth="1"/>
    <col min="5387" max="5392" width="7.5703125" style="165" customWidth="1"/>
    <col min="5393" max="5631" width="9.140625" style="165"/>
    <col min="5632" max="5632" width="27.28515625" style="165" bestFit="1" customWidth="1"/>
    <col min="5633" max="5633" width="10.140625" style="165" customWidth="1"/>
    <col min="5634" max="5636" width="7.5703125" style="165" customWidth="1"/>
    <col min="5637" max="5637" width="10.140625" style="165" customWidth="1"/>
    <col min="5638" max="5641" width="7.5703125" style="165" customWidth="1"/>
    <col min="5642" max="5642" width="10.42578125" style="165" customWidth="1"/>
    <col min="5643" max="5648" width="7.5703125" style="165" customWidth="1"/>
    <col min="5649" max="5887" width="9.140625" style="165"/>
    <col min="5888" max="5888" width="27.28515625" style="165" bestFit="1" customWidth="1"/>
    <col min="5889" max="5889" width="10.140625" style="165" customWidth="1"/>
    <col min="5890" max="5892" width="7.5703125" style="165" customWidth="1"/>
    <col min="5893" max="5893" width="10.140625" style="165" customWidth="1"/>
    <col min="5894" max="5897" width="7.5703125" style="165" customWidth="1"/>
    <col min="5898" max="5898" width="10.42578125" style="165" customWidth="1"/>
    <col min="5899" max="5904" width="7.5703125" style="165" customWidth="1"/>
    <col min="5905" max="6143" width="9.140625" style="165"/>
    <col min="6144" max="6144" width="27.28515625" style="165" bestFit="1" customWidth="1"/>
    <col min="6145" max="6145" width="10.140625" style="165" customWidth="1"/>
    <col min="6146" max="6148" width="7.5703125" style="165" customWidth="1"/>
    <col min="6149" max="6149" width="10.140625" style="165" customWidth="1"/>
    <col min="6150" max="6153" width="7.5703125" style="165" customWidth="1"/>
    <col min="6154" max="6154" width="10.42578125" style="165" customWidth="1"/>
    <col min="6155" max="6160" width="7.5703125" style="165" customWidth="1"/>
    <col min="6161" max="6399" width="9.140625" style="165"/>
    <col min="6400" max="6400" width="27.28515625" style="165" bestFit="1" customWidth="1"/>
    <col min="6401" max="6401" width="10.140625" style="165" customWidth="1"/>
    <col min="6402" max="6404" width="7.5703125" style="165" customWidth="1"/>
    <col min="6405" max="6405" width="10.140625" style="165" customWidth="1"/>
    <col min="6406" max="6409" width="7.5703125" style="165" customWidth="1"/>
    <col min="6410" max="6410" width="10.42578125" style="165" customWidth="1"/>
    <col min="6411" max="6416" width="7.5703125" style="165" customWidth="1"/>
    <col min="6417" max="6655" width="9.140625" style="165"/>
    <col min="6656" max="6656" width="27.28515625" style="165" bestFit="1" customWidth="1"/>
    <col min="6657" max="6657" width="10.140625" style="165" customWidth="1"/>
    <col min="6658" max="6660" width="7.5703125" style="165" customWidth="1"/>
    <col min="6661" max="6661" width="10.140625" style="165" customWidth="1"/>
    <col min="6662" max="6665" width="7.5703125" style="165" customWidth="1"/>
    <col min="6666" max="6666" width="10.42578125" style="165" customWidth="1"/>
    <col min="6667" max="6672" width="7.5703125" style="165" customWidth="1"/>
    <col min="6673" max="6911" width="9.140625" style="165"/>
    <col min="6912" max="6912" width="27.28515625" style="165" bestFit="1" customWidth="1"/>
    <col min="6913" max="6913" width="10.140625" style="165" customWidth="1"/>
    <col min="6914" max="6916" width="7.5703125" style="165" customWidth="1"/>
    <col min="6917" max="6917" width="10.140625" style="165" customWidth="1"/>
    <col min="6918" max="6921" width="7.5703125" style="165" customWidth="1"/>
    <col min="6922" max="6922" width="10.42578125" style="165" customWidth="1"/>
    <col min="6923" max="6928" width="7.5703125" style="165" customWidth="1"/>
    <col min="6929" max="7167" width="9.140625" style="165"/>
    <col min="7168" max="7168" width="27.28515625" style="165" bestFit="1" customWidth="1"/>
    <col min="7169" max="7169" width="10.140625" style="165" customWidth="1"/>
    <col min="7170" max="7172" width="7.5703125" style="165" customWidth="1"/>
    <col min="7173" max="7173" width="10.140625" style="165" customWidth="1"/>
    <col min="7174" max="7177" width="7.5703125" style="165" customWidth="1"/>
    <col min="7178" max="7178" width="10.42578125" style="165" customWidth="1"/>
    <col min="7179" max="7184" width="7.5703125" style="165" customWidth="1"/>
    <col min="7185" max="7423" width="9.140625" style="165"/>
    <col min="7424" max="7424" width="27.28515625" style="165" bestFit="1" customWidth="1"/>
    <col min="7425" max="7425" width="10.140625" style="165" customWidth="1"/>
    <col min="7426" max="7428" width="7.5703125" style="165" customWidth="1"/>
    <col min="7429" max="7429" width="10.140625" style="165" customWidth="1"/>
    <col min="7430" max="7433" width="7.5703125" style="165" customWidth="1"/>
    <col min="7434" max="7434" width="10.42578125" style="165" customWidth="1"/>
    <col min="7435" max="7440" width="7.5703125" style="165" customWidth="1"/>
    <col min="7441" max="7679" width="9.140625" style="165"/>
    <col min="7680" max="7680" width="27.28515625" style="165" bestFit="1" customWidth="1"/>
    <col min="7681" max="7681" width="10.140625" style="165" customWidth="1"/>
    <col min="7682" max="7684" width="7.5703125" style="165" customWidth="1"/>
    <col min="7685" max="7685" width="10.140625" style="165" customWidth="1"/>
    <col min="7686" max="7689" width="7.5703125" style="165" customWidth="1"/>
    <col min="7690" max="7690" width="10.42578125" style="165" customWidth="1"/>
    <col min="7691" max="7696" width="7.5703125" style="165" customWidth="1"/>
    <col min="7697" max="7935" width="9.140625" style="165"/>
    <col min="7936" max="7936" width="27.28515625" style="165" bestFit="1" customWidth="1"/>
    <col min="7937" max="7937" width="10.140625" style="165" customWidth="1"/>
    <col min="7938" max="7940" width="7.5703125" style="165" customWidth="1"/>
    <col min="7941" max="7941" width="10.140625" style="165" customWidth="1"/>
    <col min="7942" max="7945" width="7.5703125" style="165" customWidth="1"/>
    <col min="7946" max="7946" width="10.42578125" style="165" customWidth="1"/>
    <col min="7947" max="7952" width="7.5703125" style="165" customWidth="1"/>
    <col min="7953" max="8191" width="9.140625" style="165"/>
    <col min="8192" max="8192" width="27.28515625" style="165" bestFit="1" customWidth="1"/>
    <col min="8193" max="8193" width="10.140625" style="165" customWidth="1"/>
    <col min="8194" max="8196" width="7.5703125" style="165" customWidth="1"/>
    <col min="8197" max="8197" width="10.140625" style="165" customWidth="1"/>
    <col min="8198" max="8201" width="7.5703125" style="165" customWidth="1"/>
    <col min="8202" max="8202" width="10.42578125" style="165" customWidth="1"/>
    <col min="8203" max="8208" width="7.5703125" style="165" customWidth="1"/>
    <col min="8209" max="8447" width="9.140625" style="165"/>
    <col min="8448" max="8448" width="27.28515625" style="165" bestFit="1" customWidth="1"/>
    <col min="8449" max="8449" width="10.140625" style="165" customWidth="1"/>
    <col min="8450" max="8452" width="7.5703125" style="165" customWidth="1"/>
    <col min="8453" max="8453" width="10.140625" style="165" customWidth="1"/>
    <col min="8454" max="8457" width="7.5703125" style="165" customWidth="1"/>
    <col min="8458" max="8458" width="10.42578125" style="165" customWidth="1"/>
    <col min="8459" max="8464" width="7.5703125" style="165" customWidth="1"/>
    <col min="8465" max="8703" width="9.140625" style="165"/>
    <col min="8704" max="8704" width="27.28515625" style="165" bestFit="1" customWidth="1"/>
    <col min="8705" max="8705" width="10.140625" style="165" customWidth="1"/>
    <col min="8706" max="8708" width="7.5703125" style="165" customWidth="1"/>
    <col min="8709" max="8709" width="10.140625" style="165" customWidth="1"/>
    <col min="8710" max="8713" width="7.5703125" style="165" customWidth="1"/>
    <col min="8714" max="8714" width="10.42578125" style="165" customWidth="1"/>
    <col min="8715" max="8720" width="7.5703125" style="165" customWidth="1"/>
    <col min="8721" max="8959" width="9.140625" style="165"/>
    <col min="8960" max="8960" width="27.28515625" style="165" bestFit="1" customWidth="1"/>
    <col min="8961" max="8961" width="10.140625" style="165" customWidth="1"/>
    <col min="8962" max="8964" width="7.5703125" style="165" customWidth="1"/>
    <col min="8965" max="8965" width="10.140625" style="165" customWidth="1"/>
    <col min="8966" max="8969" width="7.5703125" style="165" customWidth="1"/>
    <col min="8970" max="8970" width="10.42578125" style="165" customWidth="1"/>
    <col min="8971" max="8976" width="7.5703125" style="165" customWidth="1"/>
    <col min="8977" max="9215" width="9.140625" style="165"/>
    <col min="9216" max="9216" width="27.28515625" style="165" bestFit="1" customWidth="1"/>
    <col min="9217" max="9217" width="10.140625" style="165" customWidth="1"/>
    <col min="9218" max="9220" width="7.5703125" style="165" customWidth="1"/>
    <col min="9221" max="9221" width="10.140625" style="165" customWidth="1"/>
    <col min="9222" max="9225" width="7.5703125" style="165" customWidth="1"/>
    <col min="9226" max="9226" width="10.42578125" style="165" customWidth="1"/>
    <col min="9227" max="9232" width="7.5703125" style="165" customWidth="1"/>
    <col min="9233" max="9471" width="9.140625" style="165"/>
    <col min="9472" max="9472" width="27.28515625" style="165" bestFit="1" customWidth="1"/>
    <col min="9473" max="9473" width="10.140625" style="165" customWidth="1"/>
    <col min="9474" max="9476" width="7.5703125" style="165" customWidth="1"/>
    <col min="9477" max="9477" width="10.140625" style="165" customWidth="1"/>
    <col min="9478" max="9481" width="7.5703125" style="165" customWidth="1"/>
    <col min="9482" max="9482" width="10.42578125" style="165" customWidth="1"/>
    <col min="9483" max="9488" width="7.5703125" style="165" customWidth="1"/>
    <col min="9489" max="9727" width="9.140625" style="165"/>
    <col min="9728" max="9728" width="27.28515625" style="165" bestFit="1" customWidth="1"/>
    <col min="9729" max="9729" width="10.140625" style="165" customWidth="1"/>
    <col min="9730" max="9732" width="7.5703125" style="165" customWidth="1"/>
    <col min="9733" max="9733" width="10.140625" style="165" customWidth="1"/>
    <col min="9734" max="9737" width="7.5703125" style="165" customWidth="1"/>
    <col min="9738" max="9738" width="10.42578125" style="165" customWidth="1"/>
    <col min="9739" max="9744" width="7.5703125" style="165" customWidth="1"/>
    <col min="9745" max="9983" width="9.140625" style="165"/>
    <col min="9984" max="9984" width="27.28515625" style="165" bestFit="1" customWidth="1"/>
    <col min="9985" max="9985" width="10.140625" style="165" customWidth="1"/>
    <col min="9986" max="9988" width="7.5703125" style="165" customWidth="1"/>
    <col min="9989" max="9989" width="10.140625" style="165" customWidth="1"/>
    <col min="9990" max="9993" width="7.5703125" style="165" customWidth="1"/>
    <col min="9994" max="9994" width="10.42578125" style="165" customWidth="1"/>
    <col min="9995" max="10000" width="7.5703125" style="165" customWidth="1"/>
    <col min="10001" max="10239" width="9.140625" style="165"/>
    <col min="10240" max="10240" width="27.28515625" style="165" bestFit="1" customWidth="1"/>
    <col min="10241" max="10241" width="10.140625" style="165" customWidth="1"/>
    <col min="10242" max="10244" width="7.5703125" style="165" customWidth="1"/>
    <col min="10245" max="10245" width="10.140625" style="165" customWidth="1"/>
    <col min="10246" max="10249" width="7.5703125" style="165" customWidth="1"/>
    <col min="10250" max="10250" width="10.42578125" style="165" customWidth="1"/>
    <col min="10251" max="10256" width="7.5703125" style="165" customWidth="1"/>
    <col min="10257" max="10495" width="9.140625" style="165"/>
    <col min="10496" max="10496" width="27.28515625" style="165" bestFit="1" customWidth="1"/>
    <col min="10497" max="10497" width="10.140625" style="165" customWidth="1"/>
    <col min="10498" max="10500" width="7.5703125" style="165" customWidth="1"/>
    <col min="10501" max="10501" width="10.140625" style="165" customWidth="1"/>
    <col min="10502" max="10505" width="7.5703125" style="165" customWidth="1"/>
    <col min="10506" max="10506" width="10.42578125" style="165" customWidth="1"/>
    <col min="10507" max="10512" width="7.5703125" style="165" customWidth="1"/>
    <col min="10513" max="10751" width="9.140625" style="165"/>
    <col min="10752" max="10752" width="27.28515625" style="165" bestFit="1" customWidth="1"/>
    <col min="10753" max="10753" width="10.140625" style="165" customWidth="1"/>
    <col min="10754" max="10756" width="7.5703125" style="165" customWidth="1"/>
    <col min="10757" max="10757" width="10.140625" style="165" customWidth="1"/>
    <col min="10758" max="10761" width="7.5703125" style="165" customWidth="1"/>
    <col min="10762" max="10762" width="10.42578125" style="165" customWidth="1"/>
    <col min="10763" max="10768" width="7.5703125" style="165" customWidth="1"/>
    <col min="10769" max="11007" width="9.140625" style="165"/>
    <col min="11008" max="11008" width="27.28515625" style="165" bestFit="1" customWidth="1"/>
    <col min="11009" max="11009" width="10.140625" style="165" customWidth="1"/>
    <col min="11010" max="11012" width="7.5703125" style="165" customWidth="1"/>
    <col min="11013" max="11013" width="10.140625" style="165" customWidth="1"/>
    <col min="11014" max="11017" width="7.5703125" style="165" customWidth="1"/>
    <col min="11018" max="11018" width="10.42578125" style="165" customWidth="1"/>
    <col min="11019" max="11024" width="7.5703125" style="165" customWidth="1"/>
    <col min="11025" max="11263" width="9.140625" style="165"/>
    <col min="11264" max="11264" width="27.28515625" style="165" bestFit="1" customWidth="1"/>
    <col min="11265" max="11265" width="10.140625" style="165" customWidth="1"/>
    <col min="11266" max="11268" width="7.5703125" style="165" customWidth="1"/>
    <col min="11269" max="11269" width="10.140625" style="165" customWidth="1"/>
    <col min="11270" max="11273" width="7.5703125" style="165" customWidth="1"/>
    <col min="11274" max="11274" width="10.42578125" style="165" customWidth="1"/>
    <col min="11275" max="11280" width="7.5703125" style="165" customWidth="1"/>
    <col min="11281" max="11519" width="9.140625" style="165"/>
    <col min="11520" max="11520" width="27.28515625" style="165" bestFit="1" customWidth="1"/>
    <col min="11521" max="11521" width="10.140625" style="165" customWidth="1"/>
    <col min="11522" max="11524" width="7.5703125" style="165" customWidth="1"/>
    <col min="11525" max="11525" width="10.140625" style="165" customWidth="1"/>
    <col min="11526" max="11529" width="7.5703125" style="165" customWidth="1"/>
    <col min="11530" max="11530" width="10.42578125" style="165" customWidth="1"/>
    <col min="11531" max="11536" width="7.5703125" style="165" customWidth="1"/>
    <col min="11537" max="11775" width="9.140625" style="165"/>
    <col min="11776" max="11776" width="27.28515625" style="165" bestFit="1" customWidth="1"/>
    <col min="11777" max="11777" width="10.140625" style="165" customWidth="1"/>
    <col min="11778" max="11780" width="7.5703125" style="165" customWidth="1"/>
    <col min="11781" max="11781" width="10.140625" style="165" customWidth="1"/>
    <col min="11782" max="11785" width="7.5703125" style="165" customWidth="1"/>
    <col min="11786" max="11786" width="10.42578125" style="165" customWidth="1"/>
    <col min="11787" max="11792" width="7.5703125" style="165" customWidth="1"/>
    <col min="11793" max="12031" width="9.140625" style="165"/>
    <col min="12032" max="12032" width="27.28515625" style="165" bestFit="1" customWidth="1"/>
    <col min="12033" max="12033" width="10.140625" style="165" customWidth="1"/>
    <col min="12034" max="12036" width="7.5703125" style="165" customWidth="1"/>
    <col min="12037" max="12037" width="10.140625" style="165" customWidth="1"/>
    <col min="12038" max="12041" width="7.5703125" style="165" customWidth="1"/>
    <col min="12042" max="12042" width="10.42578125" style="165" customWidth="1"/>
    <col min="12043" max="12048" width="7.5703125" style="165" customWidth="1"/>
    <col min="12049" max="12287" width="9.140625" style="165"/>
    <col min="12288" max="12288" width="27.28515625" style="165" bestFit="1" customWidth="1"/>
    <col min="12289" max="12289" width="10.140625" style="165" customWidth="1"/>
    <col min="12290" max="12292" width="7.5703125" style="165" customWidth="1"/>
    <col min="12293" max="12293" width="10.140625" style="165" customWidth="1"/>
    <col min="12294" max="12297" width="7.5703125" style="165" customWidth="1"/>
    <col min="12298" max="12298" width="10.42578125" style="165" customWidth="1"/>
    <col min="12299" max="12304" width="7.5703125" style="165" customWidth="1"/>
    <col min="12305" max="12543" width="9.140625" style="165"/>
    <col min="12544" max="12544" width="27.28515625" style="165" bestFit="1" customWidth="1"/>
    <col min="12545" max="12545" width="10.140625" style="165" customWidth="1"/>
    <col min="12546" max="12548" width="7.5703125" style="165" customWidth="1"/>
    <col min="12549" max="12549" width="10.140625" style="165" customWidth="1"/>
    <col min="12550" max="12553" width="7.5703125" style="165" customWidth="1"/>
    <col min="12554" max="12554" width="10.42578125" style="165" customWidth="1"/>
    <col min="12555" max="12560" width="7.5703125" style="165" customWidth="1"/>
    <col min="12561" max="12799" width="9.140625" style="165"/>
    <col min="12800" max="12800" width="27.28515625" style="165" bestFit="1" customWidth="1"/>
    <col min="12801" max="12801" width="10.140625" style="165" customWidth="1"/>
    <col min="12802" max="12804" width="7.5703125" style="165" customWidth="1"/>
    <col min="12805" max="12805" width="10.140625" style="165" customWidth="1"/>
    <col min="12806" max="12809" width="7.5703125" style="165" customWidth="1"/>
    <col min="12810" max="12810" width="10.42578125" style="165" customWidth="1"/>
    <col min="12811" max="12816" width="7.5703125" style="165" customWidth="1"/>
    <col min="12817" max="13055" width="9.140625" style="165"/>
    <col min="13056" max="13056" width="27.28515625" style="165" bestFit="1" customWidth="1"/>
    <col min="13057" max="13057" width="10.140625" style="165" customWidth="1"/>
    <col min="13058" max="13060" width="7.5703125" style="165" customWidth="1"/>
    <col min="13061" max="13061" width="10.140625" style="165" customWidth="1"/>
    <col min="13062" max="13065" width="7.5703125" style="165" customWidth="1"/>
    <col min="13066" max="13066" width="10.42578125" style="165" customWidth="1"/>
    <col min="13067" max="13072" width="7.5703125" style="165" customWidth="1"/>
    <col min="13073" max="13311" width="9.140625" style="165"/>
    <col min="13312" max="13312" width="27.28515625" style="165" bestFit="1" customWidth="1"/>
    <col min="13313" max="13313" width="10.140625" style="165" customWidth="1"/>
    <col min="13314" max="13316" width="7.5703125" style="165" customWidth="1"/>
    <col min="13317" max="13317" width="10.140625" style="165" customWidth="1"/>
    <col min="13318" max="13321" width="7.5703125" style="165" customWidth="1"/>
    <col min="13322" max="13322" width="10.42578125" style="165" customWidth="1"/>
    <col min="13323" max="13328" width="7.5703125" style="165" customWidth="1"/>
    <col min="13329" max="13567" width="9.140625" style="165"/>
    <col min="13568" max="13568" width="27.28515625" style="165" bestFit="1" customWidth="1"/>
    <col min="13569" max="13569" width="10.140625" style="165" customWidth="1"/>
    <col min="13570" max="13572" width="7.5703125" style="165" customWidth="1"/>
    <col min="13573" max="13573" width="10.140625" style="165" customWidth="1"/>
    <col min="13574" max="13577" width="7.5703125" style="165" customWidth="1"/>
    <col min="13578" max="13578" width="10.42578125" style="165" customWidth="1"/>
    <col min="13579" max="13584" width="7.5703125" style="165" customWidth="1"/>
    <col min="13585" max="13823" width="9.140625" style="165"/>
    <col min="13824" max="13824" width="27.28515625" style="165" bestFit="1" customWidth="1"/>
    <col min="13825" max="13825" width="10.140625" style="165" customWidth="1"/>
    <col min="13826" max="13828" width="7.5703125" style="165" customWidth="1"/>
    <col min="13829" max="13829" width="10.140625" style="165" customWidth="1"/>
    <col min="13830" max="13833" width="7.5703125" style="165" customWidth="1"/>
    <col min="13834" max="13834" width="10.42578125" style="165" customWidth="1"/>
    <col min="13835" max="13840" width="7.5703125" style="165" customWidth="1"/>
    <col min="13841" max="14079" width="9.140625" style="165"/>
    <col min="14080" max="14080" width="27.28515625" style="165" bestFit="1" customWidth="1"/>
    <col min="14081" max="14081" width="10.140625" style="165" customWidth="1"/>
    <col min="14082" max="14084" width="7.5703125" style="165" customWidth="1"/>
    <col min="14085" max="14085" width="10.140625" style="165" customWidth="1"/>
    <col min="14086" max="14089" width="7.5703125" style="165" customWidth="1"/>
    <col min="14090" max="14090" width="10.42578125" style="165" customWidth="1"/>
    <col min="14091" max="14096" width="7.5703125" style="165" customWidth="1"/>
    <col min="14097" max="14335" width="9.140625" style="165"/>
    <col min="14336" max="14336" width="27.28515625" style="165" bestFit="1" customWidth="1"/>
    <col min="14337" max="14337" width="10.140625" style="165" customWidth="1"/>
    <col min="14338" max="14340" width="7.5703125" style="165" customWidth="1"/>
    <col min="14341" max="14341" width="10.140625" style="165" customWidth="1"/>
    <col min="14342" max="14345" width="7.5703125" style="165" customWidth="1"/>
    <col min="14346" max="14346" width="10.42578125" style="165" customWidth="1"/>
    <col min="14347" max="14352" width="7.5703125" style="165" customWidth="1"/>
    <col min="14353" max="14591" width="9.140625" style="165"/>
    <col min="14592" max="14592" width="27.28515625" style="165" bestFit="1" customWidth="1"/>
    <col min="14593" max="14593" width="10.140625" style="165" customWidth="1"/>
    <col min="14594" max="14596" width="7.5703125" style="165" customWidth="1"/>
    <col min="14597" max="14597" width="10.140625" style="165" customWidth="1"/>
    <col min="14598" max="14601" width="7.5703125" style="165" customWidth="1"/>
    <col min="14602" max="14602" width="10.42578125" style="165" customWidth="1"/>
    <col min="14603" max="14608" width="7.5703125" style="165" customWidth="1"/>
    <col min="14609" max="14847" width="9.140625" style="165"/>
    <col min="14848" max="14848" width="27.28515625" style="165" bestFit="1" customWidth="1"/>
    <col min="14849" max="14849" width="10.140625" style="165" customWidth="1"/>
    <col min="14850" max="14852" width="7.5703125" style="165" customWidth="1"/>
    <col min="14853" max="14853" width="10.140625" style="165" customWidth="1"/>
    <col min="14854" max="14857" width="7.5703125" style="165" customWidth="1"/>
    <col min="14858" max="14858" width="10.42578125" style="165" customWidth="1"/>
    <col min="14859" max="14864" width="7.5703125" style="165" customWidth="1"/>
    <col min="14865" max="15103" width="9.140625" style="165"/>
    <col min="15104" max="15104" width="27.28515625" style="165" bestFit="1" customWidth="1"/>
    <col min="15105" max="15105" width="10.140625" style="165" customWidth="1"/>
    <col min="15106" max="15108" width="7.5703125" style="165" customWidth="1"/>
    <col min="15109" max="15109" width="10.140625" style="165" customWidth="1"/>
    <col min="15110" max="15113" width="7.5703125" style="165" customWidth="1"/>
    <col min="15114" max="15114" width="10.42578125" style="165" customWidth="1"/>
    <col min="15115" max="15120" width="7.5703125" style="165" customWidth="1"/>
    <col min="15121" max="15359" width="9.140625" style="165"/>
    <col min="15360" max="15360" width="27.28515625" style="165" bestFit="1" customWidth="1"/>
    <col min="15361" max="15361" width="10.140625" style="165" customWidth="1"/>
    <col min="15362" max="15364" width="7.5703125" style="165" customWidth="1"/>
    <col min="15365" max="15365" width="10.140625" style="165" customWidth="1"/>
    <col min="15366" max="15369" width="7.5703125" style="165" customWidth="1"/>
    <col min="15370" max="15370" width="10.42578125" style="165" customWidth="1"/>
    <col min="15371" max="15376" width="7.5703125" style="165" customWidth="1"/>
    <col min="15377" max="15615" width="9.140625" style="165"/>
    <col min="15616" max="15616" width="27.28515625" style="165" bestFit="1" customWidth="1"/>
    <col min="15617" max="15617" width="10.140625" style="165" customWidth="1"/>
    <col min="15618" max="15620" width="7.5703125" style="165" customWidth="1"/>
    <col min="15621" max="15621" width="10.140625" style="165" customWidth="1"/>
    <col min="15622" max="15625" width="7.5703125" style="165" customWidth="1"/>
    <col min="15626" max="15626" width="10.42578125" style="165" customWidth="1"/>
    <col min="15627" max="15632" width="7.5703125" style="165" customWidth="1"/>
    <col min="15633" max="15871" width="9.140625" style="165"/>
    <col min="15872" max="15872" width="27.28515625" style="165" bestFit="1" customWidth="1"/>
    <col min="15873" max="15873" width="10.140625" style="165" customWidth="1"/>
    <col min="15874" max="15876" width="7.5703125" style="165" customWidth="1"/>
    <col min="15877" max="15877" width="10.140625" style="165" customWidth="1"/>
    <col min="15878" max="15881" width="7.5703125" style="165" customWidth="1"/>
    <col min="15882" max="15882" width="10.42578125" style="165" customWidth="1"/>
    <col min="15883" max="15888" width="7.5703125" style="165" customWidth="1"/>
    <col min="15889" max="16127" width="9.140625" style="165"/>
    <col min="16128" max="16128" width="27.28515625" style="165" bestFit="1" customWidth="1"/>
    <col min="16129" max="16129" width="10.140625" style="165" customWidth="1"/>
    <col min="16130" max="16132" width="7.5703125" style="165" customWidth="1"/>
    <col min="16133" max="16133" width="10.140625" style="165" customWidth="1"/>
    <col min="16134" max="16137" width="7.5703125" style="165" customWidth="1"/>
    <col min="16138" max="16138" width="10.42578125" style="165" customWidth="1"/>
    <col min="16139" max="16144" width="7.5703125" style="165" customWidth="1"/>
    <col min="16145" max="16384" width="9.140625" style="165"/>
  </cols>
  <sheetData>
    <row r="1" spans="1:16">
      <c r="A1" s="164" t="s">
        <v>293</v>
      </c>
    </row>
    <row r="2" spans="1:16">
      <c r="A2" s="164" t="s">
        <v>294</v>
      </c>
    </row>
    <row r="5" spans="1:16">
      <c r="B5" s="165" t="s">
        <v>277</v>
      </c>
      <c r="G5" s="166" t="s">
        <v>295</v>
      </c>
    </row>
    <row r="6" spans="1:16">
      <c r="B6" s="167" t="s">
        <v>157</v>
      </c>
      <c r="C6" s="167" t="s">
        <v>158</v>
      </c>
      <c r="D6" s="143" t="s">
        <v>160</v>
      </c>
      <c r="E6" s="143" t="s">
        <v>292</v>
      </c>
      <c r="G6" s="167" t="s">
        <v>157</v>
      </c>
      <c r="H6" s="167" t="s">
        <v>158</v>
      </c>
      <c r="I6" s="143" t="s">
        <v>160</v>
      </c>
      <c r="J6" s="143" t="s">
        <v>292</v>
      </c>
      <c r="K6" s="168"/>
      <c r="L6" s="169"/>
      <c r="M6" s="169"/>
      <c r="N6" s="169"/>
    </row>
    <row r="7" spans="1:16">
      <c r="A7" s="164" t="s">
        <v>285</v>
      </c>
      <c r="B7" s="170">
        <v>3.3297500000000002</v>
      </c>
      <c r="C7" s="170">
        <v>5.6116700000000002</v>
      </c>
      <c r="D7" s="170">
        <v>2.2846199999999999</v>
      </c>
      <c r="E7" s="170">
        <v>3.5993499999999998</v>
      </c>
      <c r="F7" s="171"/>
      <c r="G7" s="172">
        <v>3.7843800000000001</v>
      </c>
      <c r="H7" s="172">
        <v>4.8594200000000001</v>
      </c>
      <c r="I7" s="172">
        <v>1.6165400000000001</v>
      </c>
      <c r="J7" s="172">
        <v>3.9135800000000001</v>
      </c>
      <c r="K7" s="168"/>
      <c r="L7" s="173"/>
      <c r="M7" s="173"/>
      <c r="N7" s="173"/>
      <c r="O7" s="169"/>
      <c r="P7" s="169"/>
    </row>
    <row r="8" spans="1:16">
      <c r="A8" s="168">
        <v>1994</v>
      </c>
      <c r="B8" s="170">
        <v>3.2353399999999999</v>
      </c>
      <c r="C8" s="170">
        <v>5.48264</v>
      </c>
      <c r="D8" s="170">
        <v>2.0585399999999998</v>
      </c>
      <c r="E8" s="170">
        <v>3.5163700000000002</v>
      </c>
      <c r="F8" s="171"/>
      <c r="G8" s="172">
        <v>3.8565</v>
      </c>
      <c r="H8" s="172">
        <v>4.50528</v>
      </c>
      <c r="I8" s="172">
        <v>1.67696</v>
      </c>
      <c r="J8" s="172">
        <v>3.9366099999999999</v>
      </c>
      <c r="K8" s="168"/>
      <c r="L8" s="173"/>
      <c r="M8" s="173"/>
      <c r="N8" s="173"/>
      <c r="O8" s="174"/>
      <c r="P8" s="174"/>
    </row>
    <row r="9" spans="1:16">
      <c r="A9" s="168">
        <v>1995</v>
      </c>
      <c r="B9" s="170">
        <v>3.2164299999999999</v>
      </c>
      <c r="C9" s="170">
        <v>5.7541500000000001</v>
      </c>
      <c r="D9" s="170">
        <v>1.98644</v>
      </c>
      <c r="E9" s="170">
        <v>3.5416500000000002</v>
      </c>
      <c r="F9" s="171"/>
      <c r="G9" s="172">
        <v>3.6518899999999999</v>
      </c>
      <c r="H9" s="172">
        <v>4.2903900000000004</v>
      </c>
      <c r="I9" s="172">
        <v>1.4902500000000001</v>
      </c>
      <c r="J9" s="172">
        <v>3.7303299999999999</v>
      </c>
      <c r="K9" s="168"/>
      <c r="L9" s="173"/>
      <c r="M9" s="173"/>
      <c r="N9" s="173"/>
      <c r="O9" s="174"/>
      <c r="P9" s="174"/>
    </row>
    <row r="10" spans="1:16">
      <c r="A10" s="168">
        <v>1996</v>
      </c>
      <c r="B10" s="170">
        <v>3.2791100000000002</v>
      </c>
      <c r="C10" s="170">
        <v>5.8204099999999999</v>
      </c>
      <c r="D10" s="170">
        <v>1.84999</v>
      </c>
      <c r="E10" s="170">
        <v>3.6002999999999998</v>
      </c>
      <c r="F10" s="171"/>
      <c r="G10" s="172">
        <v>3.53877</v>
      </c>
      <c r="H10" s="172">
        <v>4.2195799999999997</v>
      </c>
      <c r="I10" s="172">
        <v>1.2919400000000001</v>
      </c>
      <c r="J10" s="172">
        <v>3.6097100000000002</v>
      </c>
      <c r="K10" s="168"/>
      <c r="L10" s="173"/>
      <c r="M10" s="173"/>
      <c r="N10" s="173"/>
      <c r="O10" s="174"/>
      <c r="P10" s="174"/>
    </row>
    <row r="11" spans="1:16">
      <c r="A11" s="168">
        <v>1997</v>
      </c>
      <c r="B11" s="170">
        <v>3.38429</v>
      </c>
      <c r="C11" s="170">
        <v>5.7321600000000004</v>
      </c>
      <c r="D11" s="170">
        <v>2.3181600000000002</v>
      </c>
      <c r="E11" s="170">
        <v>3.6489099999999999</v>
      </c>
      <c r="F11" s="171"/>
      <c r="G11" s="172">
        <v>3.4653999999999998</v>
      </c>
      <c r="H11" s="172">
        <v>3.9486300000000001</v>
      </c>
      <c r="I11" s="172">
        <v>1.3138799999999999</v>
      </c>
      <c r="J11" s="172">
        <v>3.5094400000000001</v>
      </c>
      <c r="K11" s="168"/>
      <c r="L11" s="173"/>
      <c r="M11" s="173"/>
      <c r="N11" s="173"/>
      <c r="O11" s="174"/>
      <c r="P11" s="174"/>
    </row>
    <row r="12" spans="1:16">
      <c r="A12" s="168">
        <v>1998</v>
      </c>
      <c r="B12" s="170">
        <v>3.4157500000000001</v>
      </c>
      <c r="C12" s="170">
        <v>5.8494799999999998</v>
      </c>
      <c r="D12" s="170">
        <v>1.85975</v>
      </c>
      <c r="E12" s="170">
        <v>3.6587700000000001</v>
      </c>
      <c r="F12" s="171"/>
      <c r="G12" s="172">
        <v>3.4296500000000001</v>
      </c>
      <c r="H12" s="172">
        <v>3.7772800000000002</v>
      </c>
      <c r="I12" s="172">
        <v>1.29827</v>
      </c>
      <c r="J12" s="172">
        <v>3.4571000000000001</v>
      </c>
      <c r="K12" s="168"/>
      <c r="L12" s="173"/>
      <c r="M12" s="173"/>
      <c r="N12" s="173"/>
      <c r="O12" s="174"/>
      <c r="P12" s="174"/>
    </row>
    <row r="13" spans="1:16">
      <c r="A13" s="168">
        <v>1999</v>
      </c>
      <c r="B13" s="170">
        <v>3.5944799999999999</v>
      </c>
      <c r="C13" s="170">
        <v>5.5662799999999999</v>
      </c>
      <c r="D13" s="170">
        <v>2.0415100000000002</v>
      </c>
      <c r="E13" s="170">
        <v>3.7599300000000002</v>
      </c>
      <c r="F13" s="171"/>
      <c r="G13" s="172">
        <v>3.5730200000000001</v>
      </c>
      <c r="H13" s="172">
        <v>3.87229</v>
      </c>
      <c r="I13" s="172">
        <v>1.2502599999999999</v>
      </c>
      <c r="J13" s="172">
        <v>3.5897800000000002</v>
      </c>
      <c r="K13" s="168"/>
      <c r="L13" s="173"/>
      <c r="M13" s="173"/>
      <c r="N13" s="173"/>
      <c r="O13" s="174"/>
      <c r="P13" s="174"/>
    </row>
    <row r="14" spans="1:16">
      <c r="A14" s="168">
        <v>2000</v>
      </c>
      <c r="B14" s="170">
        <v>3.5383399999999998</v>
      </c>
      <c r="C14" s="170">
        <v>5.3338999999999999</v>
      </c>
      <c r="D14" s="170">
        <v>1.87693</v>
      </c>
      <c r="E14" s="170">
        <v>3.6880799999999998</v>
      </c>
      <c r="F14" s="171"/>
      <c r="G14" s="172">
        <v>3.5227499999999998</v>
      </c>
      <c r="H14" s="172">
        <v>3.98366</v>
      </c>
      <c r="I14" s="172">
        <v>1.1195900000000001</v>
      </c>
      <c r="J14" s="172">
        <v>3.5460699999999998</v>
      </c>
      <c r="K14" s="168"/>
      <c r="L14" s="173"/>
      <c r="M14" s="173"/>
      <c r="N14" s="173"/>
      <c r="O14" s="169"/>
      <c r="P14" s="169"/>
    </row>
    <row r="15" spans="1:16">
      <c r="A15" s="168">
        <v>2001</v>
      </c>
      <c r="B15" s="170">
        <v>3.6952500000000001</v>
      </c>
      <c r="C15" s="170">
        <v>5.2906700000000004</v>
      </c>
      <c r="D15" s="170">
        <v>2.04955</v>
      </c>
      <c r="E15" s="170">
        <v>3.8156099999999999</v>
      </c>
      <c r="F15" s="171"/>
      <c r="G15" s="172">
        <v>3.5979299999999999</v>
      </c>
      <c r="H15" s="172">
        <v>4.1488699999999996</v>
      </c>
      <c r="I15" s="172">
        <v>1.21594</v>
      </c>
      <c r="J15" s="172">
        <v>3.62954</v>
      </c>
      <c r="K15" s="168"/>
      <c r="L15" s="173"/>
      <c r="M15" s="173"/>
      <c r="N15" s="173"/>
      <c r="O15" s="175"/>
      <c r="P15" s="175"/>
    </row>
    <row r="16" spans="1:16">
      <c r="A16" s="168">
        <v>2002</v>
      </c>
      <c r="B16" s="170">
        <v>3.9030900000000002</v>
      </c>
      <c r="C16" s="170">
        <v>5.3006099999999998</v>
      </c>
      <c r="D16" s="170">
        <v>2.0941100000000001</v>
      </c>
      <c r="E16" s="170">
        <v>3.99926</v>
      </c>
      <c r="F16" s="171"/>
      <c r="G16" s="172">
        <v>3.62907</v>
      </c>
      <c r="H16" s="172">
        <v>3.8007599999999999</v>
      </c>
      <c r="I16" s="172">
        <v>1.3094399999999999</v>
      </c>
      <c r="J16" s="172">
        <v>3.6301700000000001</v>
      </c>
      <c r="K16" s="168"/>
      <c r="L16" s="173"/>
      <c r="M16" s="173"/>
      <c r="N16" s="173"/>
      <c r="O16" s="175"/>
      <c r="P16" s="175"/>
    </row>
    <row r="17" spans="1:16">
      <c r="A17" s="168">
        <v>2003</v>
      </c>
      <c r="B17" s="170">
        <v>3.9564900000000001</v>
      </c>
      <c r="C17" s="170">
        <v>5.5049700000000001</v>
      </c>
      <c r="D17" s="170">
        <v>1.93746</v>
      </c>
      <c r="E17" s="170">
        <v>4.0632799999999998</v>
      </c>
      <c r="F17" s="171"/>
      <c r="G17" s="172">
        <v>3.6429800000000001</v>
      </c>
      <c r="H17" s="172">
        <v>3.6255799999999998</v>
      </c>
      <c r="I17" s="172">
        <v>1.1321699999999999</v>
      </c>
      <c r="J17" s="172">
        <v>3.63089</v>
      </c>
      <c r="K17" s="168"/>
      <c r="L17" s="173"/>
      <c r="M17" s="173"/>
      <c r="N17" s="173"/>
      <c r="O17" s="175"/>
      <c r="P17" s="175"/>
    </row>
    <row r="18" spans="1:16">
      <c r="A18" s="168">
        <v>2004</v>
      </c>
      <c r="B18" s="170">
        <v>4.1495600000000001</v>
      </c>
      <c r="C18" s="170">
        <v>5.3191800000000002</v>
      </c>
      <c r="D18" s="170">
        <v>1.93465</v>
      </c>
      <c r="E18" s="170">
        <v>4.2324999999999999</v>
      </c>
      <c r="F18" s="171"/>
      <c r="G18" s="172">
        <v>3.6011199999999999</v>
      </c>
      <c r="H18" s="172">
        <v>3.7451300000000001</v>
      </c>
      <c r="I18" s="172">
        <v>1.0672900000000001</v>
      </c>
      <c r="J18" s="172">
        <v>3.6102500000000002</v>
      </c>
      <c r="K18" s="168"/>
      <c r="L18" s="173"/>
      <c r="M18" s="173"/>
      <c r="N18" s="173"/>
    </row>
    <row r="19" spans="1:16">
      <c r="A19" s="168">
        <v>2005</v>
      </c>
      <c r="B19" s="170">
        <v>4.3500800000000002</v>
      </c>
      <c r="C19" s="170">
        <v>5.3591899999999999</v>
      </c>
      <c r="D19" s="170">
        <v>2.06467</v>
      </c>
      <c r="E19" s="170">
        <v>4.4129300000000002</v>
      </c>
      <c r="F19" s="171"/>
      <c r="G19" s="172">
        <v>3.4603899999999999</v>
      </c>
      <c r="H19" s="172">
        <v>3.5292300000000001</v>
      </c>
      <c r="I19" s="172">
        <v>0.96884999999999999</v>
      </c>
      <c r="J19" s="172">
        <v>3.4540000000000002</v>
      </c>
      <c r="K19" s="168"/>
      <c r="L19" s="173"/>
      <c r="M19" s="173"/>
      <c r="N19" s="173"/>
    </row>
    <row r="20" spans="1:16">
      <c r="A20" s="168">
        <v>2006</v>
      </c>
      <c r="B20" s="170">
        <v>4.1976699999999996</v>
      </c>
      <c r="C20" s="170">
        <v>5.1837099999999996</v>
      </c>
      <c r="D20" s="170">
        <v>1.83823</v>
      </c>
      <c r="E20" s="170">
        <v>4.2587099999999998</v>
      </c>
      <c r="F20" s="171"/>
      <c r="G20" s="172">
        <v>3.20987</v>
      </c>
      <c r="H20" s="172">
        <v>3.2242099999999998</v>
      </c>
      <c r="I20" s="172">
        <v>0.93535000000000001</v>
      </c>
      <c r="J20" s="172">
        <v>3.2053500000000001</v>
      </c>
      <c r="K20" s="168"/>
      <c r="L20" s="173"/>
      <c r="M20" s="173"/>
      <c r="N20" s="173"/>
      <c r="O20" s="174"/>
      <c r="P20" s="174"/>
    </row>
    <row r="21" spans="1:16">
      <c r="A21" s="168">
        <v>2007</v>
      </c>
      <c r="B21" s="170">
        <v>4.1050899999999997</v>
      </c>
      <c r="C21" s="170">
        <v>5.3175400000000002</v>
      </c>
      <c r="D21" s="170">
        <v>1.7728999999999999</v>
      </c>
      <c r="E21" s="170">
        <v>4.1761999999999997</v>
      </c>
      <c r="F21" s="176"/>
      <c r="G21" s="172">
        <v>3.0819899999999998</v>
      </c>
      <c r="H21" s="172">
        <v>2.9047299999999998</v>
      </c>
      <c r="I21" s="172">
        <v>0.85428999999999999</v>
      </c>
      <c r="J21" s="172">
        <v>3.0640700000000001</v>
      </c>
      <c r="K21" s="168"/>
      <c r="L21" s="177"/>
      <c r="M21" s="173"/>
      <c r="N21" s="173"/>
      <c r="O21" s="174"/>
      <c r="P21" s="174"/>
    </row>
    <row r="22" spans="1:16">
      <c r="A22" s="168">
        <v>2008</v>
      </c>
      <c r="B22" s="170">
        <v>4.2896400000000003</v>
      </c>
      <c r="C22" s="170">
        <v>5.3226500000000003</v>
      </c>
      <c r="D22" s="170">
        <v>1.7074400000000001</v>
      </c>
      <c r="E22" s="170">
        <v>4.3514499999999998</v>
      </c>
      <c r="F22" s="176"/>
      <c r="G22" s="172">
        <v>2.9904799999999998</v>
      </c>
      <c r="H22" s="172">
        <v>3.0612699999999999</v>
      </c>
      <c r="I22" s="172">
        <v>0.80637999999999999</v>
      </c>
      <c r="J22" s="172">
        <v>2.9832700000000001</v>
      </c>
      <c r="K22" s="168"/>
      <c r="L22" s="177"/>
      <c r="M22" s="173"/>
      <c r="N22" s="173"/>
      <c r="O22" s="174"/>
      <c r="P22" s="174"/>
    </row>
    <row r="23" spans="1:16">
      <c r="A23" s="168">
        <v>2009</v>
      </c>
      <c r="B23" s="170">
        <v>4.0244400000000002</v>
      </c>
      <c r="C23" s="170">
        <v>4.7793599999999996</v>
      </c>
      <c r="D23" s="170">
        <v>1.84884</v>
      </c>
      <c r="E23" s="170">
        <v>4.06778</v>
      </c>
      <c r="F23" s="176"/>
      <c r="G23" s="172">
        <v>2.82497</v>
      </c>
      <c r="H23" s="172">
        <v>2.6559699999999999</v>
      </c>
      <c r="I23" s="172">
        <v>0.79171000000000002</v>
      </c>
      <c r="J23" s="172">
        <v>2.8079700000000001</v>
      </c>
      <c r="K23" s="168"/>
      <c r="L23" s="173"/>
      <c r="M23" s="173"/>
      <c r="N23" s="173"/>
      <c r="O23" s="174"/>
      <c r="P23" s="174"/>
    </row>
    <row r="24" spans="1:16">
      <c r="A24" s="168">
        <v>2010</v>
      </c>
      <c r="B24" s="170">
        <v>4.09626</v>
      </c>
      <c r="C24" s="170">
        <v>4.85799</v>
      </c>
      <c r="D24" s="170">
        <v>1.63774</v>
      </c>
      <c r="E24" s="170">
        <v>4.13809</v>
      </c>
      <c r="F24" s="176"/>
      <c r="G24" s="172">
        <v>2.7664300000000002</v>
      </c>
      <c r="H24" s="172">
        <v>2.5425399999999998</v>
      </c>
      <c r="I24" s="172">
        <v>0.72901000000000005</v>
      </c>
      <c r="J24" s="172">
        <v>2.7496800000000001</v>
      </c>
      <c r="K24" s="168"/>
      <c r="L24" s="173"/>
      <c r="M24" s="173"/>
      <c r="N24" s="173"/>
      <c r="O24" s="174"/>
      <c r="P24" s="174"/>
    </row>
    <row r="25" spans="1:16">
      <c r="A25" s="168">
        <v>2011</v>
      </c>
      <c r="B25" s="170">
        <v>3.96909</v>
      </c>
      <c r="C25" s="170">
        <v>4.52494</v>
      </c>
      <c r="D25" s="170">
        <v>1.70892</v>
      </c>
      <c r="E25" s="170">
        <v>3.9965199999999999</v>
      </c>
      <c r="F25" s="176"/>
      <c r="G25" s="172">
        <v>2.4830399999999999</v>
      </c>
      <c r="H25" s="172">
        <v>2.5095800000000001</v>
      </c>
      <c r="I25" s="172">
        <v>0.68584999999999996</v>
      </c>
      <c r="J25" s="172">
        <v>2.47818</v>
      </c>
      <c r="K25" s="168"/>
      <c r="L25" s="173"/>
      <c r="M25" s="173"/>
      <c r="N25" s="173"/>
      <c r="O25" s="174"/>
      <c r="P25" s="174"/>
    </row>
    <row r="103" spans="3:3">
      <c r="C103" s="175"/>
    </row>
    <row r="104" spans="3:3">
      <c r="C104" s="175"/>
    </row>
    <row r="105" spans="3:3">
      <c r="C105" s="175"/>
    </row>
    <row r="106" spans="3:3">
      <c r="C106" s="175"/>
    </row>
    <row r="107" spans="3:3">
      <c r="C107" s="175"/>
    </row>
    <row r="108" spans="3:3">
      <c r="C108" s="175"/>
    </row>
    <row r="109" spans="3:3">
      <c r="C109" s="175"/>
    </row>
    <row r="110" spans="3:3">
      <c r="C110" s="175"/>
    </row>
    <row r="111" spans="3:3">
      <c r="C111" s="175"/>
    </row>
    <row r="112" spans="3:3">
      <c r="C112" s="175"/>
    </row>
    <row r="113" spans="3:3">
      <c r="C113" s="175"/>
    </row>
    <row r="114" spans="3:3">
      <c r="C114" s="175"/>
    </row>
    <row r="115" spans="3:3">
      <c r="C115" s="175"/>
    </row>
    <row r="116" spans="3:3">
      <c r="C116" s="175"/>
    </row>
    <row r="117" spans="3:3">
      <c r="C117" s="175"/>
    </row>
    <row r="118" spans="3:3">
      <c r="C118" s="175"/>
    </row>
    <row r="119" spans="3:3">
      <c r="C119" s="175"/>
    </row>
    <row r="120" spans="3:3">
      <c r="C120" s="175"/>
    </row>
    <row r="121" spans="3:3">
      <c r="C121" s="175"/>
    </row>
    <row r="122" spans="3:3">
      <c r="C122" s="175"/>
    </row>
    <row r="123" spans="3:3">
      <c r="C123" s="175"/>
    </row>
    <row r="124" spans="3:3">
      <c r="C124" s="175"/>
    </row>
    <row r="125" spans="3:3">
      <c r="C125" s="175"/>
    </row>
    <row r="126" spans="3:3">
      <c r="C126" s="175"/>
    </row>
    <row r="127" spans="3:3">
      <c r="C127" s="175"/>
    </row>
    <row r="128" spans="3:3">
      <c r="C128" s="175"/>
    </row>
    <row r="129" spans="3:3">
      <c r="C129" s="175"/>
    </row>
    <row r="130" spans="3:3">
      <c r="C130" s="175"/>
    </row>
    <row r="131" spans="3:3">
      <c r="C131" s="175"/>
    </row>
    <row r="132" spans="3:3">
      <c r="C132" s="175"/>
    </row>
    <row r="133" spans="3:3">
      <c r="C133" s="175"/>
    </row>
    <row r="134" spans="3:3">
      <c r="C134" s="175"/>
    </row>
    <row r="135" spans="3:3">
      <c r="C135" s="175"/>
    </row>
    <row r="136" spans="3:3">
      <c r="C136" s="175"/>
    </row>
    <row r="137" spans="3:3">
      <c r="C137" s="175"/>
    </row>
    <row r="138" spans="3:3">
      <c r="C138" s="175"/>
    </row>
    <row r="139" spans="3:3">
      <c r="C139" s="175"/>
    </row>
    <row r="140" spans="3:3">
      <c r="C140" s="175"/>
    </row>
    <row r="141" spans="3:3">
      <c r="C141" s="175"/>
    </row>
    <row r="142" spans="3:3">
      <c r="C142" s="175"/>
    </row>
    <row r="143" spans="3:3">
      <c r="C143" s="175"/>
    </row>
    <row r="144" spans="3:3">
      <c r="C144" s="175"/>
    </row>
    <row r="145" spans="3:3">
      <c r="C145" s="175"/>
    </row>
    <row r="146" spans="3:3">
      <c r="C146" s="175"/>
    </row>
    <row r="147" spans="3:3">
      <c r="C147" s="175"/>
    </row>
    <row r="148" spans="3:3">
      <c r="C148" s="175"/>
    </row>
    <row r="149" spans="3:3">
      <c r="C149" s="175"/>
    </row>
    <row r="150" spans="3:3">
      <c r="C150" s="175"/>
    </row>
    <row r="151" spans="3:3">
      <c r="C151" s="175"/>
    </row>
    <row r="152" spans="3:3">
      <c r="C152" s="175"/>
    </row>
    <row r="153" spans="3:3">
      <c r="C153" s="175"/>
    </row>
    <row r="154" spans="3:3">
      <c r="C154" s="175"/>
    </row>
    <row r="155" spans="3:3">
      <c r="C155" s="175"/>
    </row>
    <row r="156" spans="3:3">
      <c r="C156" s="175"/>
    </row>
    <row r="157" spans="3:3">
      <c r="C157" s="175"/>
    </row>
    <row r="158" spans="3:3">
      <c r="C158" s="175"/>
    </row>
    <row r="159" spans="3:3">
      <c r="C159" s="175"/>
    </row>
    <row r="160" spans="3:3">
      <c r="C160" s="175"/>
    </row>
    <row r="161" spans="3:3">
      <c r="C161" s="175"/>
    </row>
    <row r="162" spans="3:3">
      <c r="C162" s="175"/>
    </row>
    <row r="163" spans="3:3">
      <c r="C163" s="175"/>
    </row>
    <row r="164" spans="3:3">
      <c r="C164" s="175"/>
    </row>
    <row r="165" spans="3:3">
      <c r="C165" s="175"/>
    </row>
    <row r="166" spans="3:3">
      <c r="C166" s="175"/>
    </row>
    <row r="167" spans="3:3">
      <c r="C167" s="175"/>
    </row>
    <row r="168" spans="3:3">
      <c r="C168" s="175"/>
    </row>
    <row r="169" spans="3:3">
      <c r="C169" s="175"/>
    </row>
    <row r="170" spans="3:3">
      <c r="C170" s="175"/>
    </row>
    <row r="171" spans="3:3">
      <c r="C171" s="175"/>
    </row>
    <row r="172" spans="3:3">
      <c r="C172" s="175"/>
    </row>
    <row r="173" spans="3:3">
      <c r="C173" s="175"/>
    </row>
    <row r="174" spans="3:3">
      <c r="C174" s="175"/>
    </row>
    <row r="175" spans="3:3">
      <c r="C175" s="175"/>
    </row>
    <row r="176" spans="3:3">
      <c r="C176" s="175"/>
    </row>
    <row r="177" spans="3:3">
      <c r="C177" s="175"/>
    </row>
    <row r="178" spans="3:3">
      <c r="C178" s="175"/>
    </row>
    <row r="179" spans="3:3">
      <c r="C179" s="175"/>
    </row>
    <row r="180" spans="3:3">
      <c r="C180" s="175"/>
    </row>
    <row r="181" spans="3:3">
      <c r="C181" s="175"/>
    </row>
    <row r="182" spans="3:3">
      <c r="C182" s="175"/>
    </row>
    <row r="183" spans="3:3">
      <c r="C183" s="175"/>
    </row>
    <row r="184" spans="3:3">
      <c r="C184" s="175"/>
    </row>
    <row r="185" spans="3:3">
      <c r="C185" s="175"/>
    </row>
    <row r="186" spans="3:3">
      <c r="C186" s="175"/>
    </row>
    <row r="187" spans="3:3">
      <c r="C187" s="175"/>
    </row>
    <row r="188" spans="3:3">
      <c r="C188" s="175"/>
    </row>
    <row r="189" spans="3:3">
      <c r="C189" s="175"/>
    </row>
    <row r="190" spans="3:3">
      <c r="C190" s="175"/>
    </row>
    <row r="191" spans="3:3">
      <c r="C191" s="175"/>
    </row>
    <row r="192" spans="3:3">
      <c r="C192" s="175"/>
    </row>
    <row r="193" spans="3:3">
      <c r="C193" s="175"/>
    </row>
    <row r="194" spans="3:3">
      <c r="C194" s="175"/>
    </row>
    <row r="195" spans="3:3">
      <c r="C195" s="175"/>
    </row>
    <row r="196" spans="3:3">
      <c r="C196" s="175"/>
    </row>
    <row r="197" spans="3:3">
      <c r="C197" s="175"/>
    </row>
    <row r="198" spans="3:3">
      <c r="C198" s="175"/>
    </row>
    <row r="199" spans="3:3">
      <c r="C199" s="175"/>
    </row>
    <row r="200" spans="3:3">
      <c r="C200" s="175"/>
    </row>
    <row r="201" spans="3:3">
      <c r="C201" s="175"/>
    </row>
    <row r="202" spans="3:3">
      <c r="C202" s="175"/>
    </row>
    <row r="203" spans="3:3">
      <c r="C203" s="175"/>
    </row>
    <row r="204" spans="3:3">
      <c r="C204" s="175"/>
    </row>
    <row r="205" spans="3:3">
      <c r="C205" s="175"/>
    </row>
    <row r="206" spans="3:3">
      <c r="C206" s="175"/>
    </row>
    <row r="207" spans="3:3">
      <c r="C207" s="175"/>
    </row>
    <row r="208" spans="3:3">
      <c r="C208" s="175"/>
    </row>
    <row r="209" spans="3:3">
      <c r="C209" s="175"/>
    </row>
    <row r="210" spans="3:3">
      <c r="C210" s="175"/>
    </row>
    <row r="211" spans="3:3">
      <c r="C211" s="175"/>
    </row>
    <row r="212" spans="3:3">
      <c r="C212" s="175"/>
    </row>
    <row r="213" spans="3:3">
      <c r="C213" s="175"/>
    </row>
    <row r="214" spans="3:3">
      <c r="C214" s="175"/>
    </row>
    <row r="215" spans="3:3">
      <c r="C215" s="175"/>
    </row>
    <row r="216" spans="3:3">
      <c r="C216" s="175"/>
    </row>
    <row r="217" spans="3:3">
      <c r="C217" s="175"/>
    </row>
    <row r="218" spans="3:3">
      <c r="C218" s="175"/>
    </row>
    <row r="219" spans="3:3">
      <c r="C219" s="175"/>
    </row>
    <row r="220" spans="3:3">
      <c r="C220" s="175"/>
    </row>
    <row r="221" spans="3:3">
      <c r="C221" s="175"/>
    </row>
    <row r="222" spans="3:3">
      <c r="C222" s="175"/>
    </row>
    <row r="223" spans="3:3">
      <c r="C223" s="175"/>
    </row>
    <row r="224" spans="3:3">
      <c r="C224" s="175"/>
    </row>
    <row r="225" spans="3:3">
      <c r="C225" s="175"/>
    </row>
    <row r="226" spans="3:3">
      <c r="C226" s="175"/>
    </row>
    <row r="227" spans="3:3">
      <c r="C227" s="175"/>
    </row>
    <row r="228" spans="3:3">
      <c r="C228" s="175"/>
    </row>
    <row r="229" spans="3:3">
      <c r="C229" s="175"/>
    </row>
    <row r="230" spans="3:3">
      <c r="C230" s="175"/>
    </row>
    <row r="231" spans="3:3">
      <c r="C231" s="175"/>
    </row>
    <row r="232" spans="3:3">
      <c r="C232" s="175"/>
    </row>
    <row r="233" spans="3:3">
      <c r="C233" s="175"/>
    </row>
    <row r="234" spans="3:3">
      <c r="C234" s="175"/>
    </row>
    <row r="235" spans="3:3">
      <c r="C235" s="175"/>
    </row>
    <row r="236" spans="3:3">
      <c r="C236" s="175"/>
    </row>
    <row r="237" spans="3:3">
      <c r="C237" s="175"/>
    </row>
    <row r="238" spans="3:3">
      <c r="C238" s="175"/>
    </row>
    <row r="239" spans="3:3">
      <c r="C239" s="175"/>
    </row>
    <row r="240" spans="3:3">
      <c r="C240" s="175"/>
    </row>
    <row r="241" spans="3:3">
      <c r="C241" s="175"/>
    </row>
    <row r="242" spans="3:3">
      <c r="C242" s="175"/>
    </row>
    <row r="243" spans="3:3">
      <c r="C243" s="175"/>
    </row>
    <row r="244" spans="3:3">
      <c r="C244" s="175"/>
    </row>
    <row r="245" spans="3:3">
      <c r="C245" s="175"/>
    </row>
    <row r="246" spans="3:3">
      <c r="C246" s="175"/>
    </row>
    <row r="247" spans="3:3">
      <c r="C247" s="175"/>
    </row>
    <row r="248" spans="3:3">
      <c r="C248" s="175"/>
    </row>
    <row r="249" spans="3:3">
      <c r="C249" s="175"/>
    </row>
    <row r="250" spans="3:3">
      <c r="C250" s="175"/>
    </row>
    <row r="251" spans="3:3">
      <c r="C251" s="175"/>
    </row>
    <row r="252" spans="3:3">
      <c r="C252" s="175"/>
    </row>
    <row r="253" spans="3:3">
      <c r="C253" s="175"/>
    </row>
    <row r="254" spans="3:3">
      <c r="C254" s="175"/>
    </row>
    <row r="255" spans="3:3">
      <c r="C255" s="175"/>
    </row>
    <row r="256" spans="3:3">
      <c r="C256" s="175"/>
    </row>
    <row r="257" spans="3:3">
      <c r="C257" s="175"/>
    </row>
    <row r="258" spans="3:3">
      <c r="C258" s="175"/>
    </row>
    <row r="259" spans="3:3">
      <c r="C259" s="175"/>
    </row>
    <row r="260" spans="3:3">
      <c r="C260" s="175"/>
    </row>
    <row r="261" spans="3:3">
      <c r="C261" s="175"/>
    </row>
    <row r="262" spans="3:3">
      <c r="C262" s="175"/>
    </row>
    <row r="263" spans="3:3">
      <c r="C263" s="175"/>
    </row>
    <row r="264" spans="3:3">
      <c r="C264" s="175"/>
    </row>
    <row r="265" spans="3:3">
      <c r="C265" s="175"/>
    </row>
    <row r="266" spans="3:3">
      <c r="C266" s="175"/>
    </row>
    <row r="267" spans="3:3">
      <c r="C267" s="175"/>
    </row>
    <row r="268" spans="3:3">
      <c r="C268" s="175"/>
    </row>
    <row r="269" spans="3:3">
      <c r="C269" s="175"/>
    </row>
    <row r="270" spans="3:3">
      <c r="C270" s="175"/>
    </row>
    <row r="271" spans="3:3">
      <c r="C271" s="175"/>
    </row>
    <row r="272" spans="3:3">
      <c r="C272" s="175"/>
    </row>
    <row r="273" spans="3:3">
      <c r="C273" s="175"/>
    </row>
    <row r="274" spans="3:3">
      <c r="C274" s="175"/>
    </row>
    <row r="275" spans="3:3">
      <c r="C275" s="175"/>
    </row>
    <row r="276" spans="3:3">
      <c r="C276" s="175"/>
    </row>
    <row r="277" spans="3:3">
      <c r="C277" s="175"/>
    </row>
    <row r="278" spans="3:3">
      <c r="C278" s="175"/>
    </row>
    <row r="279" spans="3:3">
      <c r="C279" s="175"/>
    </row>
    <row r="280" spans="3:3">
      <c r="C280" s="175"/>
    </row>
    <row r="281" spans="3:3">
      <c r="C281" s="175"/>
    </row>
    <row r="282" spans="3:3">
      <c r="C282" s="175"/>
    </row>
    <row r="283" spans="3:3">
      <c r="C283" s="175"/>
    </row>
    <row r="284" spans="3:3">
      <c r="C284" s="175"/>
    </row>
    <row r="285" spans="3:3">
      <c r="C285" s="175"/>
    </row>
    <row r="286" spans="3:3">
      <c r="C286" s="175"/>
    </row>
    <row r="287" spans="3:3">
      <c r="C287" s="175"/>
    </row>
    <row r="288" spans="3:3">
      <c r="C288" s="175"/>
    </row>
    <row r="289" spans="3:3">
      <c r="C289" s="175"/>
    </row>
    <row r="290" spans="3:3">
      <c r="C290" s="175"/>
    </row>
    <row r="291" spans="3:3">
      <c r="C291" s="175"/>
    </row>
    <row r="292" spans="3:3">
      <c r="C292" s="175"/>
    </row>
    <row r="293" spans="3:3">
      <c r="C293" s="175"/>
    </row>
    <row r="294" spans="3:3">
      <c r="C294" s="175"/>
    </row>
    <row r="295" spans="3:3">
      <c r="C295" s="175"/>
    </row>
    <row r="296" spans="3:3">
      <c r="C296" s="175"/>
    </row>
    <row r="297" spans="3:3">
      <c r="C297" s="175"/>
    </row>
    <row r="298" spans="3:3">
      <c r="C298" s="175"/>
    </row>
    <row r="299" spans="3:3">
      <c r="C299" s="175"/>
    </row>
    <row r="300" spans="3:3">
      <c r="C300" s="175"/>
    </row>
    <row r="301" spans="3:3">
      <c r="C301" s="175"/>
    </row>
    <row r="302" spans="3:3">
      <c r="C302" s="175"/>
    </row>
    <row r="303" spans="3:3">
      <c r="C303" s="175"/>
    </row>
    <row r="304" spans="3:3">
      <c r="C304" s="175"/>
    </row>
    <row r="305" spans="3:3">
      <c r="C305" s="175"/>
    </row>
    <row r="306" spans="3:3">
      <c r="C306" s="175"/>
    </row>
    <row r="307" spans="3:3">
      <c r="C307" s="175"/>
    </row>
    <row r="308" spans="3:3">
      <c r="C308" s="175"/>
    </row>
    <row r="309" spans="3:3">
      <c r="C309" s="175"/>
    </row>
    <row r="310" spans="3:3">
      <c r="C310" s="175"/>
    </row>
    <row r="311" spans="3:3">
      <c r="C311" s="175"/>
    </row>
    <row r="312" spans="3:3">
      <c r="C312" s="175"/>
    </row>
    <row r="313" spans="3:3">
      <c r="C313" s="175"/>
    </row>
    <row r="314" spans="3:3">
      <c r="C314" s="175"/>
    </row>
    <row r="315" spans="3:3">
      <c r="C315" s="175"/>
    </row>
    <row r="316" spans="3:3">
      <c r="C316" s="175"/>
    </row>
    <row r="317" spans="3:3">
      <c r="C317" s="175"/>
    </row>
    <row r="318" spans="3:3">
      <c r="C318" s="175"/>
    </row>
    <row r="319" spans="3:3">
      <c r="C319" s="175"/>
    </row>
    <row r="320" spans="3:3">
      <c r="C320" s="175"/>
    </row>
    <row r="321" spans="3:3">
      <c r="C321" s="174"/>
    </row>
    <row r="322" spans="3:3">
      <c r="C322" s="174"/>
    </row>
    <row r="323" spans="3:3">
      <c r="C323" s="174"/>
    </row>
    <row r="324" spans="3:3">
      <c r="C324" s="174"/>
    </row>
    <row r="325" spans="3:3">
      <c r="C325" s="174"/>
    </row>
    <row r="326" spans="3:3">
      <c r="C326" s="174"/>
    </row>
    <row r="327" spans="3:3">
      <c r="C327" s="174"/>
    </row>
    <row r="328" spans="3:3">
      <c r="C328" s="174"/>
    </row>
    <row r="329" spans="3:3">
      <c r="C329" s="174"/>
    </row>
    <row r="330" spans="3:3">
      <c r="C330" s="174"/>
    </row>
    <row r="331" spans="3:3">
      <c r="C331" s="174"/>
    </row>
    <row r="332" spans="3:3">
      <c r="C332" s="174"/>
    </row>
    <row r="333" spans="3:3">
      <c r="C333" s="174"/>
    </row>
    <row r="334" spans="3:3">
      <c r="C334" s="174"/>
    </row>
    <row r="335" spans="3:3">
      <c r="C335" s="174"/>
    </row>
    <row r="336" spans="3:3">
      <c r="C336" s="174"/>
    </row>
    <row r="337" spans="3:3">
      <c r="C337" s="174"/>
    </row>
    <row r="338" spans="3:3">
      <c r="C338" s="174"/>
    </row>
    <row r="339" spans="3:3">
      <c r="C339" s="174"/>
    </row>
    <row r="340" spans="3:3">
      <c r="C340" s="174"/>
    </row>
    <row r="341" spans="3:3">
      <c r="C341" s="174"/>
    </row>
    <row r="342" spans="3:3">
      <c r="C342" s="174"/>
    </row>
    <row r="343" spans="3:3">
      <c r="C343" s="174"/>
    </row>
    <row r="344" spans="3:3">
      <c r="C344" s="174"/>
    </row>
    <row r="345" spans="3:3">
      <c r="C345" s="174"/>
    </row>
    <row r="346" spans="3:3">
      <c r="C346" s="174"/>
    </row>
    <row r="347" spans="3:3">
      <c r="C347" s="174"/>
    </row>
    <row r="348" spans="3:3">
      <c r="C348" s="174"/>
    </row>
    <row r="349" spans="3:3">
      <c r="C349" s="174"/>
    </row>
    <row r="350" spans="3:3">
      <c r="C350" s="174"/>
    </row>
    <row r="351" spans="3:3">
      <c r="C351" s="174"/>
    </row>
    <row r="352" spans="3:3">
      <c r="C352" s="174"/>
    </row>
    <row r="353" spans="3:3">
      <c r="C353" s="174"/>
    </row>
    <row r="354" spans="3:3">
      <c r="C354" s="174"/>
    </row>
    <row r="355" spans="3:3">
      <c r="C355" s="174"/>
    </row>
    <row r="356" spans="3:3">
      <c r="C356" s="174"/>
    </row>
    <row r="357" spans="3:3">
      <c r="C357" s="174"/>
    </row>
    <row r="358" spans="3:3">
      <c r="C358" s="174"/>
    </row>
    <row r="359" spans="3:3">
      <c r="C359" s="174"/>
    </row>
    <row r="360" spans="3:3">
      <c r="C360" s="174"/>
    </row>
    <row r="361" spans="3:3">
      <c r="C361" s="174"/>
    </row>
    <row r="362" spans="3:3">
      <c r="C362" s="174"/>
    </row>
    <row r="363" spans="3:3">
      <c r="C363" s="174"/>
    </row>
    <row r="364" spans="3:3">
      <c r="C364" s="174"/>
    </row>
    <row r="365" spans="3:3">
      <c r="C365" s="174"/>
    </row>
    <row r="366" spans="3:3">
      <c r="C366" s="174"/>
    </row>
    <row r="367" spans="3:3">
      <c r="C367" s="174"/>
    </row>
    <row r="368" spans="3:3">
      <c r="C368" s="174"/>
    </row>
    <row r="369" spans="3:3">
      <c r="C369" s="174"/>
    </row>
    <row r="370" spans="3:3">
      <c r="C370" s="174"/>
    </row>
    <row r="371" spans="3:3">
      <c r="C371" s="174"/>
    </row>
    <row r="372" spans="3:3">
      <c r="C372" s="174"/>
    </row>
    <row r="373" spans="3:3">
      <c r="C373" s="174"/>
    </row>
    <row r="374" spans="3:3">
      <c r="C374" s="174"/>
    </row>
    <row r="375" spans="3:3">
      <c r="C375" s="174"/>
    </row>
    <row r="376" spans="3:3">
      <c r="C376" s="174"/>
    </row>
    <row r="377" spans="3:3">
      <c r="C377" s="174"/>
    </row>
    <row r="378" spans="3:3">
      <c r="C378" s="174"/>
    </row>
    <row r="379" spans="3:3">
      <c r="C379" s="174"/>
    </row>
    <row r="380" spans="3:3">
      <c r="C380" s="174"/>
    </row>
    <row r="381" spans="3:3">
      <c r="C381" s="174"/>
    </row>
    <row r="382" spans="3:3">
      <c r="C382" s="174"/>
    </row>
    <row r="383" spans="3:3">
      <c r="C383" s="174"/>
    </row>
    <row r="384" spans="3:3">
      <c r="C384" s="174"/>
    </row>
    <row r="385" spans="3:3">
      <c r="C385" s="174"/>
    </row>
  </sheetData>
  <pageMargins left="0.75" right="0.75" top="1" bottom="1" header="0.5" footer="0.5"/>
  <pageSetup scale="64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zoomScaleNormal="100" workbookViewId="0"/>
  </sheetViews>
  <sheetFormatPr defaultRowHeight="15"/>
  <cols>
    <col min="1" max="1" width="6.85546875" style="164" customWidth="1"/>
    <col min="2" max="3" width="15.28515625" style="165" customWidth="1"/>
    <col min="4" max="7" width="15.28515625" style="178" customWidth="1"/>
    <col min="8" max="232" width="9.140625" style="165"/>
    <col min="233" max="233" width="27.28515625" style="165" bestFit="1" customWidth="1"/>
    <col min="234" max="234" width="6.85546875" style="165" customWidth="1"/>
    <col min="235" max="235" width="9.42578125" style="165" customWidth="1"/>
    <col min="236" max="243" width="7.5703125" style="165" customWidth="1"/>
    <col min="244" max="246" width="16" style="165" customWidth="1"/>
    <col min="247" max="247" width="7.5703125" style="165" customWidth="1"/>
    <col min="248" max="488" width="9.140625" style="165"/>
    <col min="489" max="489" width="27.28515625" style="165" bestFit="1" customWidth="1"/>
    <col min="490" max="490" width="6.85546875" style="165" customWidth="1"/>
    <col min="491" max="491" width="9.42578125" style="165" customWidth="1"/>
    <col min="492" max="499" width="7.5703125" style="165" customWidth="1"/>
    <col min="500" max="502" width="16" style="165" customWidth="1"/>
    <col min="503" max="503" width="7.5703125" style="165" customWidth="1"/>
    <col min="504" max="744" width="9.140625" style="165"/>
    <col min="745" max="745" width="27.28515625" style="165" bestFit="1" customWidth="1"/>
    <col min="746" max="746" width="6.85546875" style="165" customWidth="1"/>
    <col min="747" max="747" width="9.42578125" style="165" customWidth="1"/>
    <col min="748" max="755" width="7.5703125" style="165" customWidth="1"/>
    <col min="756" max="758" width="16" style="165" customWidth="1"/>
    <col min="759" max="759" width="7.5703125" style="165" customWidth="1"/>
    <col min="760" max="1000" width="9.140625" style="165"/>
    <col min="1001" max="1001" width="27.28515625" style="165" bestFit="1" customWidth="1"/>
    <col min="1002" max="1002" width="6.85546875" style="165" customWidth="1"/>
    <col min="1003" max="1003" width="9.42578125" style="165" customWidth="1"/>
    <col min="1004" max="1011" width="7.5703125" style="165" customWidth="1"/>
    <col min="1012" max="1014" width="16" style="165" customWidth="1"/>
    <col min="1015" max="1015" width="7.5703125" style="165" customWidth="1"/>
    <col min="1016" max="1256" width="9.140625" style="165"/>
    <col min="1257" max="1257" width="27.28515625" style="165" bestFit="1" customWidth="1"/>
    <col min="1258" max="1258" width="6.85546875" style="165" customWidth="1"/>
    <col min="1259" max="1259" width="9.42578125" style="165" customWidth="1"/>
    <col min="1260" max="1267" width="7.5703125" style="165" customWidth="1"/>
    <col min="1268" max="1270" width="16" style="165" customWidth="1"/>
    <col min="1271" max="1271" width="7.5703125" style="165" customWidth="1"/>
    <col min="1272" max="1512" width="9.140625" style="165"/>
    <col min="1513" max="1513" width="27.28515625" style="165" bestFit="1" customWidth="1"/>
    <col min="1514" max="1514" width="6.85546875" style="165" customWidth="1"/>
    <col min="1515" max="1515" width="9.42578125" style="165" customWidth="1"/>
    <col min="1516" max="1523" width="7.5703125" style="165" customWidth="1"/>
    <col min="1524" max="1526" width="16" style="165" customWidth="1"/>
    <col min="1527" max="1527" width="7.5703125" style="165" customWidth="1"/>
    <col min="1528" max="1768" width="9.140625" style="165"/>
    <col min="1769" max="1769" width="27.28515625" style="165" bestFit="1" customWidth="1"/>
    <col min="1770" max="1770" width="6.85546875" style="165" customWidth="1"/>
    <col min="1771" max="1771" width="9.42578125" style="165" customWidth="1"/>
    <col min="1772" max="1779" width="7.5703125" style="165" customWidth="1"/>
    <col min="1780" max="1782" width="16" style="165" customWidth="1"/>
    <col min="1783" max="1783" width="7.5703125" style="165" customWidth="1"/>
    <col min="1784" max="2024" width="9.140625" style="165"/>
    <col min="2025" max="2025" width="27.28515625" style="165" bestFit="1" customWidth="1"/>
    <col min="2026" max="2026" width="6.85546875" style="165" customWidth="1"/>
    <col min="2027" max="2027" width="9.42578125" style="165" customWidth="1"/>
    <col min="2028" max="2035" width="7.5703125" style="165" customWidth="1"/>
    <col min="2036" max="2038" width="16" style="165" customWidth="1"/>
    <col min="2039" max="2039" width="7.5703125" style="165" customWidth="1"/>
    <col min="2040" max="2280" width="9.140625" style="165"/>
    <col min="2281" max="2281" width="27.28515625" style="165" bestFit="1" customWidth="1"/>
    <col min="2282" max="2282" width="6.85546875" style="165" customWidth="1"/>
    <col min="2283" max="2283" width="9.42578125" style="165" customWidth="1"/>
    <col min="2284" max="2291" width="7.5703125" style="165" customWidth="1"/>
    <col min="2292" max="2294" width="16" style="165" customWidth="1"/>
    <col min="2295" max="2295" width="7.5703125" style="165" customWidth="1"/>
    <col min="2296" max="2536" width="9.140625" style="165"/>
    <col min="2537" max="2537" width="27.28515625" style="165" bestFit="1" customWidth="1"/>
    <col min="2538" max="2538" width="6.85546875" style="165" customWidth="1"/>
    <col min="2539" max="2539" width="9.42578125" style="165" customWidth="1"/>
    <col min="2540" max="2547" width="7.5703125" style="165" customWidth="1"/>
    <col min="2548" max="2550" width="16" style="165" customWidth="1"/>
    <col min="2551" max="2551" width="7.5703125" style="165" customWidth="1"/>
    <col min="2552" max="2792" width="9.140625" style="165"/>
    <col min="2793" max="2793" width="27.28515625" style="165" bestFit="1" customWidth="1"/>
    <col min="2794" max="2794" width="6.85546875" style="165" customWidth="1"/>
    <col min="2795" max="2795" width="9.42578125" style="165" customWidth="1"/>
    <col min="2796" max="2803" width="7.5703125" style="165" customWidth="1"/>
    <col min="2804" max="2806" width="16" style="165" customWidth="1"/>
    <col min="2807" max="2807" width="7.5703125" style="165" customWidth="1"/>
    <col min="2808" max="3048" width="9.140625" style="165"/>
    <col min="3049" max="3049" width="27.28515625" style="165" bestFit="1" customWidth="1"/>
    <col min="3050" max="3050" width="6.85546875" style="165" customWidth="1"/>
    <col min="3051" max="3051" width="9.42578125" style="165" customWidth="1"/>
    <col min="3052" max="3059" width="7.5703125" style="165" customWidth="1"/>
    <col min="3060" max="3062" width="16" style="165" customWidth="1"/>
    <col min="3063" max="3063" width="7.5703125" style="165" customWidth="1"/>
    <col min="3064" max="3304" width="9.140625" style="165"/>
    <col min="3305" max="3305" width="27.28515625" style="165" bestFit="1" customWidth="1"/>
    <col min="3306" max="3306" width="6.85546875" style="165" customWidth="1"/>
    <col min="3307" max="3307" width="9.42578125" style="165" customWidth="1"/>
    <col min="3308" max="3315" width="7.5703125" style="165" customWidth="1"/>
    <col min="3316" max="3318" width="16" style="165" customWidth="1"/>
    <col min="3319" max="3319" width="7.5703125" style="165" customWidth="1"/>
    <col min="3320" max="3560" width="9.140625" style="165"/>
    <col min="3561" max="3561" width="27.28515625" style="165" bestFit="1" customWidth="1"/>
    <col min="3562" max="3562" width="6.85546875" style="165" customWidth="1"/>
    <col min="3563" max="3563" width="9.42578125" style="165" customWidth="1"/>
    <col min="3564" max="3571" width="7.5703125" style="165" customWidth="1"/>
    <col min="3572" max="3574" width="16" style="165" customWidth="1"/>
    <col min="3575" max="3575" width="7.5703125" style="165" customWidth="1"/>
    <col min="3576" max="3816" width="9.140625" style="165"/>
    <col min="3817" max="3817" width="27.28515625" style="165" bestFit="1" customWidth="1"/>
    <col min="3818" max="3818" width="6.85546875" style="165" customWidth="1"/>
    <col min="3819" max="3819" width="9.42578125" style="165" customWidth="1"/>
    <col min="3820" max="3827" width="7.5703125" style="165" customWidth="1"/>
    <col min="3828" max="3830" width="16" style="165" customWidth="1"/>
    <col min="3831" max="3831" width="7.5703125" style="165" customWidth="1"/>
    <col min="3832" max="4072" width="9.140625" style="165"/>
    <col min="4073" max="4073" width="27.28515625" style="165" bestFit="1" customWidth="1"/>
    <col min="4074" max="4074" width="6.85546875" style="165" customWidth="1"/>
    <col min="4075" max="4075" width="9.42578125" style="165" customWidth="1"/>
    <col min="4076" max="4083" width="7.5703125" style="165" customWidth="1"/>
    <col min="4084" max="4086" width="16" style="165" customWidth="1"/>
    <col min="4087" max="4087" width="7.5703125" style="165" customWidth="1"/>
    <col min="4088" max="4328" width="9.140625" style="165"/>
    <col min="4329" max="4329" width="27.28515625" style="165" bestFit="1" customWidth="1"/>
    <col min="4330" max="4330" width="6.85546875" style="165" customWidth="1"/>
    <col min="4331" max="4331" width="9.42578125" style="165" customWidth="1"/>
    <col min="4332" max="4339" width="7.5703125" style="165" customWidth="1"/>
    <col min="4340" max="4342" width="16" style="165" customWidth="1"/>
    <col min="4343" max="4343" width="7.5703125" style="165" customWidth="1"/>
    <col min="4344" max="4584" width="9.140625" style="165"/>
    <col min="4585" max="4585" width="27.28515625" style="165" bestFit="1" customWidth="1"/>
    <col min="4586" max="4586" width="6.85546875" style="165" customWidth="1"/>
    <col min="4587" max="4587" width="9.42578125" style="165" customWidth="1"/>
    <col min="4588" max="4595" width="7.5703125" style="165" customWidth="1"/>
    <col min="4596" max="4598" width="16" style="165" customWidth="1"/>
    <col min="4599" max="4599" width="7.5703125" style="165" customWidth="1"/>
    <col min="4600" max="4840" width="9.140625" style="165"/>
    <col min="4841" max="4841" width="27.28515625" style="165" bestFit="1" customWidth="1"/>
    <col min="4842" max="4842" width="6.85546875" style="165" customWidth="1"/>
    <col min="4843" max="4843" width="9.42578125" style="165" customWidth="1"/>
    <col min="4844" max="4851" width="7.5703125" style="165" customWidth="1"/>
    <col min="4852" max="4854" width="16" style="165" customWidth="1"/>
    <col min="4855" max="4855" width="7.5703125" style="165" customWidth="1"/>
    <col min="4856" max="5096" width="9.140625" style="165"/>
    <col min="5097" max="5097" width="27.28515625" style="165" bestFit="1" customWidth="1"/>
    <col min="5098" max="5098" width="6.85546875" style="165" customWidth="1"/>
    <col min="5099" max="5099" width="9.42578125" style="165" customWidth="1"/>
    <col min="5100" max="5107" width="7.5703125" style="165" customWidth="1"/>
    <col min="5108" max="5110" width="16" style="165" customWidth="1"/>
    <col min="5111" max="5111" width="7.5703125" style="165" customWidth="1"/>
    <col min="5112" max="5352" width="9.140625" style="165"/>
    <col min="5353" max="5353" width="27.28515625" style="165" bestFit="1" customWidth="1"/>
    <col min="5354" max="5354" width="6.85546875" style="165" customWidth="1"/>
    <col min="5355" max="5355" width="9.42578125" style="165" customWidth="1"/>
    <col min="5356" max="5363" width="7.5703125" style="165" customWidth="1"/>
    <col min="5364" max="5366" width="16" style="165" customWidth="1"/>
    <col min="5367" max="5367" width="7.5703125" style="165" customWidth="1"/>
    <col min="5368" max="5608" width="9.140625" style="165"/>
    <col min="5609" max="5609" width="27.28515625" style="165" bestFit="1" customWidth="1"/>
    <col min="5610" max="5610" width="6.85546875" style="165" customWidth="1"/>
    <col min="5611" max="5611" width="9.42578125" style="165" customWidth="1"/>
    <col min="5612" max="5619" width="7.5703125" style="165" customWidth="1"/>
    <col min="5620" max="5622" width="16" style="165" customWidth="1"/>
    <col min="5623" max="5623" width="7.5703125" style="165" customWidth="1"/>
    <col min="5624" max="5864" width="9.140625" style="165"/>
    <col min="5865" max="5865" width="27.28515625" style="165" bestFit="1" customWidth="1"/>
    <col min="5866" max="5866" width="6.85546875" style="165" customWidth="1"/>
    <col min="5867" max="5867" width="9.42578125" style="165" customWidth="1"/>
    <col min="5868" max="5875" width="7.5703125" style="165" customWidth="1"/>
    <col min="5876" max="5878" width="16" style="165" customWidth="1"/>
    <col min="5879" max="5879" width="7.5703125" style="165" customWidth="1"/>
    <col min="5880" max="6120" width="9.140625" style="165"/>
    <col min="6121" max="6121" width="27.28515625" style="165" bestFit="1" customWidth="1"/>
    <col min="6122" max="6122" width="6.85546875" style="165" customWidth="1"/>
    <col min="6123" max="6123" width="9.42578125" style="165" customWidth="1"/>
    <col min="6124" max="6131" width="7.5703125" style="165" customWidth="1"/>
    <col min="6132" max="6134" width="16" style="165" customWidth="1"/>
    <col min="6135" max="6135" width="7.5703125" style="165" customWidth="1"/>
    <col min="6136" max="6376" width="9.140625" style="165"/>
    <col min="6377" max="6377" width="27.28515625" style="165" bestFit="1" customWidth="1"/>
    <col min="6378" max="6378" width="6.85546875" style="165" customWidth="1"/>
    <col min="6379" max="6379" width="9.42578125" style="165" customWidth="1"/>
    <col min="6380" max="6387" width="7.5703125" style="165" customWidth="1"/>
    <col min="6388" max="6390" width="16" style="165" customWidth="1"/>
    <col min="6391" max="6391" width="7.5703125" style="165" customWidth="1"/>
    <col min="6392" max="6632" width="9.140625" style="165"/>
    <col min="6633" max="6633" width="27.28515625" style="165" bestFit="1" customWidth="1"/>
    <col min="6634" max="6634" width="6.85546875" style="165" customWidth="1"/>
    <col min="6635" max="6635" width="9.42578125" style="165" customWidth="1"/>
    <col min="6636" max="6643" width="7.5703125" style="165" customWidth="1"/>
    <col min="6644" max="6646" width="16" style="165" customWidth="1"/>
    <col min="6647" max="6647" width="7.5703125" style="165" customWidth="1"/>
    <col min="6648" max="6888" width="9.140625" style="165"/>
    <col min="6889" max="6889" width="27.28515625" style="165" bestFit="1" customWidth="1"/>
    <col min="6890" max="6890" width="6.85546875" style="165" customWidth="1"/>
    <col min="6891" max="6891" width="9.42578125" style="165" customWidth="1"/>
    <col min="6892" max="6899" width="7.5703125" style="165" customWidth="1"/>
    <col min="6900" max="6902" width="16" style="165" customWidth="1"/>
    <col min="6903" max="6903" width="7.5703125" style="165" customWidth="1"/>
    <col min="6904" max="7144" width="9.140625" style="165"/>
    <col min="7145" max="7145" width="27.28515625" style="165" bestFit="1" customWidth="1"/>
    <col min="7146" max="7146" width="6.85546875" style="165" customWidth="1"/>
    <col min="7147" max="7147" width="9.42578125" style="165" customWidth="1"/>
    <col min="7148" max="7155" width="7.5703125" style="165" customWidth="1"/>
    <col min="7156" max="7158" width="16" style="165" customWidth="1"/>
    <col min="7159" max="7159" width="7.5703125" style="165" customWidth="1"/>
    <col min="7160" max="7400" width="9.140625" style="165"/>
    <col min="7401" max="7401" width="27.28515625" style="165" bestFit="1" customWidth="1"/>
    <col min="7402" max="7402" width="6.85546875" style="165" customWidth="1"/>
    <col min="7403" max="7403" width="9.42578125" style="165" customWidth="1"/>
    <col min="7404" max="7411" width="7.5703125" style="165" customWidth="1"/>
    <col min="7412" max="7414" width="16" style="165" customWidth="1"/>
    <col min="7415" max="7415" width="7.5703125" style="165" customWidth="1"/>
    <col min="7416" max="7656" width="9.140625" style="165"/>
    <col min="7657" max="7657" width="27.28515625" style="165" bestFit="1" customWidth="1"/>
    <col min="7658" max="7658" width="6.85546875" style="165" customWidth="1"/>
    <col min="7659" max="7659" width="9.42578125" style="165" customWidth="1"/>
    <col min="7660" max="7667" width="7.5703125" style="165" customWidth="1"/>
    <col min="7668" max="7670" width="16" style="165" customWidth="1"/>
    <col min="7671" max="7671" width="7.5703125" style="165" customWidth="1"/>
    <col min="7672" max="7912" width="9.140625" style="165"/>
    <col min="7913" max="7913" width="27.28515625" style="165" bestFit="1" customWidth="1"/>
    <col min="7914" max="7914" width="6.85546875" style="165" customWidth="1"/>
    <col min="7915" max="7915" width="9.42578125" style="165" customWidth="1"/>
    <col min="7916" max="7923" width="7.5703125" style="165" customWidth="1"/>
    <col min="7924" max="7926" width="16" style="165" customWidth="1"/>
    <col min="7927" max="7927" width="7.5703125" style="165" customWidth="1"/>
    <col min="7928" max="8168" width="9.140625" style="165"/>
    <col min="8169" max="8169" width="27.28515625" style="165" bestFit="1" customWidth="1"/>
    <col min="8170" max="8170" width="6.85546875" style="165" customWidth="1"/>
    <col min="8171" max="8171" width="9.42578125" style="165" customWidth="1"/>
    <col min="8172" max="8179" width="7.5703125" style="165" customWidth="1"/>
    <col min="8180" max="8182" width="16" style="165" customWidth="1"/>
    <col min="8183" max="8183" width="7.5703125" style="165" customWidth="1"/>
    <col min="8184" max="8424" width="9.140625" style="165"/>
    <col min="8425" max="8425" width="27.28515625" style="165" bestFit="1" customWidth="1"/>
    <col min="8426" max="8426" width="6.85546875" style="165" customWidth="1"/>
    <col min="8427" max="8427" width="9.42578125" style="165" customWidth="1"/>
    <col min="8428" max="8435" width="7.5703125" style="165" customWidth="1"/>
    <col min="8436" max="8438" width="16" style="165" customWidth="1"/>
    <col min="8439" max="8439" width="7.5703125" style="165" customWidth="1"/>
    <col min="8440" max="8680" width="9.140625" style="165"/>
    <col min="8681" max="8681" width="27.28515625" style="165" bestFit="1" customWidth="1"/>
    <col min="8682" max="8682" width="6.85546875" style="165" customWidth="1"/>
    <col min="8683" max="8683" width="9.42578125" style="165" customWidth="1"/>
    <col min="8684" max="8691" width="7.5703125" style="165" customWidth="1"/>
    <col min="8692" max="8694" width="16" style="165" customWidth="1"/>
    <col min="8695" max="8695" width="7.5703125" style="165" customWidth="1"/>
    <col min="8696" max="8936" width="9.140625" style="165"/>
    <col min="8937" max="8937" width="27.28515625" style="165" bestFit="1" customWidth="1"/>
    <col min="8938" max="8938" width="6.85546875" style="165" customWidth="1"/>
    <col min="8939" max="8939" width="9.42578125" style="165" customWidth="1"/>
    <col min="8940" max="8947" width="7.5703125" style="165" customWidth="1"/>
    <col min="8948" max="8950" width="16" style="165" customWidth="1"/>
    <col min="8951" max="8951" width="7.5703125" style="165" customWidth="1"/>
    <col min="8952" max="9192" width="9.140625" style="165"/>
    <col min="9193" max="9193" width="27.28515625" style="165" bestFit="1" customWidth="1"/>
    <col min="9194" max="9194" width="6.85546875" style="165" customWidth="1"/>
    <col min="9195" max="9195" width="9.42578125" style="165" customWidth="1"/>
    <col min="9196" max="9203" width="7.5703125" style="165" customWidth="1"/>
    <col min="9204" max="9206" width="16" style="165" customWidth="1"/>
    <col min="9207" max="9207" width="7.5703125" style="165" customWidth="1"/>
    <col min="9208" max="9448" width="9.140625" style="165"/>
    <col min="9449" max="9449" width="27.28515625" style="165" bestFit="1" customWidth="1"/>
    <col min="9450" max="9450" width="6.85546875" style="165" customWidth="1"/>
    <col min="9451" max="9451" width="9.42578125" style="165" customWidth="1"/>
    <col min="9452" max="9459" width="7.5703125" style="165" customWidth="1"/>
    <col min="9460" max="9462" width="16" style="165" customWidth="1"/>
    <col min="9463" max="9463" width="7.5703125" style="165" customWidth="1"/>
    <col min="9464" max="9704" width="9.140625" style="165"/>
    <col min="9705" max="9705" width="27.28515625" style="165" bestFit="1" customWidth="1"/>
    <col min="9706" max="9706" width="6.85546875" style="165" customWidth="1"/>
    <col min="9707" max="9707" width="9.42578125" style="165" customWidth="1"/>
    <col min="9708" max="9715" width="7.5703125" style="165" customWidth="1"/>
    <col min="9716" max="9718" width="16" style="165" customWidth="1"/>
    <col min="9719" max="9719" width="7.5703125" style="165" customWidth="1"/>
    <col min="9720" max="9960" width="9.140625" style="165"/>
    <col min="9961" max="9961" width="27.28515625" style="165" bestFit="1" customWidth="1"/>
    <col min="9962" max="9962" width="6.85546875" style="165" customWidth="1"/>
    <col min="9963" max="9963" width="9.42578125" style="165" customWidth="1"/>
    <col min="9964" max="9971" width="7.5703125" style="165" customWidth="1"/>
    <col min="9972" max="9974" width="16" style="165" customWidth="1"/>
    <col min="9975" max="9975" width="7.5703125" style="165" customWidth="1"/>
    <col min="9976" max="10216" width="9.140625" style="165"/>
    <col min="10217" max="10217" width="27.28515625" style="165" bestFit="1" customWidth="1"/>
    <col min="10218" max="10218" width="6.85546875" style="165" customWidth="1"/>
    <col min="10219" max="10219" width="9.42578125" style="165" customWidth="1"/>
    <col min="10220" max="10227" width="7.5703125" style="165" customWidth="1"/>
    <col min="10228" max="10230" width="16" style="165" customWidth="1"/>
    <col min="10231" max="10231" width="7.5703125" style="165" customWidth="1"/>
    <col min="10232" max="10472" width="9.140625" style="165"/>
    <col min="10473" max="10473" width="27.28515625" style="165" bestFit="1" customWidth="1"/>
    <col min="10474" max="10474" width="6.85546875" style="165" customWidth="1"/>
    <col min="10475" max="10475" width="9.42578125" style="165" customWidth="1"/>
    <col min="10476" max="10483" width="7.5703125" style="165" customWidth="1"/>
    <col min="10484" max="10486" width="16" style="165" customWidth="1"/>
    <col min="10487" max="10487" width="7.5703125" style="165" customWidth="1"/>
    <col min="10488" max="10728" width="9.140625" style="165"/>
    <col min="10729" max="10729" width="27.28515625" style="165" bestFit="1" customWidth="1"/>
    <col min="10730" max="10730" width="6.85546875" style="165" customWidth="1"/>
    <col min="10731" max="10731" width="9.42578125" style="165" customWidth="1"/>
    <col min="10732" max="10739" width="7.5703125" style="165" customWidth="1"/>
    <col min="10740" max="10742" width="16" style="165" customWidth="1"/>
    <col min="10743" max="10743" width="7.5703125" style="165" customWidth="1"/>
    <col min="10744" max="10984" width="9.140625" style="165"/>
    <col min="10985" max="10985" width="27.28515625" style="165" bestFit="1" customWidth="1"/>
    <col min="10986" max="10986" width="6.85546875" style="165" customWidth="1"/>
    <col min="10987" max="10987" width="9.42578125" style="165" customWidth="1"/>
    <col min="10988" max="10995" width="7.5703125" style="165" customWidth="1"/>
    <col min="10996" max="10998" width="16" style="165" customWidth="1"/>
    <col min="10999" max="10999" width="7.5703125" style="165" customWidth="1"/>
    <col min="11000" max="11240" width="9.140625" style="165"/>
    <col min="11241" max="11241" width="27.28515625" style="165" bestFit="1" customWidth="1"/>
    <col min="11242" max="11242" width="6.85546875" style="165" customWidth="1"/>
    <col min="11243" max="11243" width="9.42578125" style="165" customWidth="1"/>
    <col min="11244" max="11251" width="7.5703125" style="165" customWidth="1"/>
    <col min="11252" max="11254" width="16" style="165" customWidth="1"/>
    <col min="11255" max="11255" width="7.5703125" style="165" customWidth="1"/>
    <col min="11256" max="11496" width="9.140625" style="165"/>
    <col min="11497" max="11497" width="27.28515625" style="165" bestFit="1" customWidth="1"/>
    <col min="11498" max="11498" width="6.85546875" style="165" customWidth="1"/>
    <col min="11499" max="11499" width="9.42578125" style="165" customWidth="1"/>
    <col min="11500" max="11507" width="7.5703125" style="165" customWidth="1"/>
    <col min="11508" max="11510" width="16" style="165" customWidth="1"/>
    <col min="11511" max="11511" width="7.5703125" style="165" customWidth="1"/>
    <col min="11512" max="11752" width="9.140625" style="165"/>
    <col min="11753" max="11753" width="27.28515625" style="165" bestFit="1" customWidth="1"/>
    <col min="11754" max="11754" width="6.85546875" style="165" customWidth="1"/>
    <col min="11755" max="11755" width="9.42578125" style="165" customWidth="1"/>
    <col min="11756" max="11763" width="7.5703125" style="165" customWidth="1"/>
    <col min="11764" max="11766" width="16" style="165" customWidth="1"/>
    <col min="11767" max="11767" width="7.5703125" style="165" customWidth="1"/>
    <col min="11768" max="12008" width="9.140625" style="165"/>
    <col min="12009" max="12009" width="27.28515625" style="165" bestFit="1" customWidth="1"/>
    <col min="12010" max="12010" width="6.85546875" style="165" customWidth="1"/>
    <col min="12011" max="12011" width="9.42578125" style="165" customWidth="1"/>
    <col min="12012" max="12019" width="7.5703125" style="165" customWidth="1"/>
    <col min="12020" max="12022" width="16" style="165" customWidth="1"/>
    <col min="12023" max="12023" width="7.5703125" style="165" customWidth="1"/>
    <col min="12024" max="12264" width="9.140625" style="165"/>
    <col min="12265" max="12265" width="27.28515625" style="165" bestFit="1" customWidth="1"/>
    <col min="12266" max="12266" width="6.85546875" style="165" customWidth="1"/>
    <col min="12267" max="12267" width="9.42578125" style="165" customWidth="1"/>
    <col min="12268" max="12275" width="7.5703125" style="165" customWidth="1"/>
    <col min="12276" max="12278" width="16" style="165" customWidth="1"/>
    <col min="12279" max="12279" width="7.5703125" style="165" customWidth="1"/>
    <col min="12280" max="12520" width="9.140625" style="165"/>
    <col min="12521" max="12521" width="27.28515625" style="165" bestFit="1" customWidth="1"/>
    <col min="12522" max="12522" width="6.85546875" style="165" customWidth="1"/>
    <col min="12523" max="12523" width="9.42578125" style="165" customWidth="1"/>
    <col min="12524" max="12531" width="7.5703125" style="165" customWidth="1"/>
    <col min="12532" max="12534" width="16" style="165" customWidth="1"/>
    <col min="12535" max="12535" width="7.5703125" style="165" customWidth="1"/>
    <col min="12536" max="12776" width="9.140625" style="165"/>
    <col min="12777" max="12777" width="27.28515625" style="165" bestFit="1" customWidth="1"/>
    <col min="12778" max="12778" width="6.85546875" style="165" customWidth="1"/>
    <col min="12779" max="12779" width="9.42578125" style="165" customWidth="1"/>
    <col min="12780" max="12787" width="7.5703125" style="165" customWidth="1"/>
    <col min="12788" max="12790" width="16" style="165" customWidth="1"/>
    <col min="12791" max="12791" width="7.5703125" style="165" customWidth="1"/>
    <col min="12792" max="13032" width="9.140625" style="165"/>
    <col min="13033" max="13033" width="27.28515625" style="165" bestFit="1" customWidth="1"/>
    <col min="13034" max="13034" width="6.85546875" style="165" customWidth="1"/>
    <col min="13035" max="13035" width="9.42578125" style="165" customWidth="1"/>
    <col min="13036" max="13043" width="7.5703125" style="165" customWidth="1"/>
    <col min="13044" max="13046" width="16" style="165" customWidth="1"/>
    <col min="13047" max="13047" width="7.5703125" style="165" customWidth="1"/>
    <col min="13048" max="13288" width="9.140625" style="165"/>
    <col min="13289" max="13289" width="27.28515625" style="165" bestFit="1" customWidth="1"/>
    <col min="13290" max="13290" width="6.85546875" style="165" customWidth="1"/>
    <col min="13291" max="13291" width="9.42578125" style="165" customWidth="1"/>
    <col min="13292" max="13299" width="7.5703125" style="165" customWidth="1"/>
    <col min="13300" max="13302" width="16" style="165" customWidth="1"/>
    <col min="13303" max="13303" width="7.5703125" style="165" customWidth="1"/>
    <col min="13304" max="13544" width="9.140625" style="165"/>
    <col min="13545" max="13545" width="27.28515625" style="165" bestFit="1" customWidth="1"/>
    <col min="13546" max="13546" width="6.85546875" style="165" customWidth="1"/>
    <col min="13547" max="13547" width="9.42578125" style="165" customWidth="1"/>
    <col min="13548" max="13555" width="7.5703125" style="165" customWidth="1"/>
    <col min="13556" max="13558" width="16" style="165" customWidth="1"/>
    <col min="13559" max="13559" width="7.5703125" style="165" customWidth="1"/>
    <col min="13560" max="13800" width="9.140625" style="165"/>
    <col min="13801" max="13801" width="27.28515625" style="165" bestFit="1" customWidth="1"/>
    <col min="13802" max="13802" width="6.85546875" style="165" customWidth="1"/>
    <col min="13803" max="13803" width="9.42578125" style="165" customWidth="1"/>
    <col min="13804" max="13811" width="7.5703125" style="165" customWidth="1"/>
    <col min="13812" max="13814" width="16" style="165" customWidth="1"/>
    <col min="13815" max="13815" width="7.5703125" style="165" customWidth="1"/>
    <col min="13816" max="14056" width="9.140625" style="165"/>
    <col min="14057" max="14057" width="27.28515625" style="165" bestFit="1" customWidth="1"/>
    <col min="14058" max="14058" width="6.85546875" style="165" customWidth="1"/>
    <col min="14059" max="14059" width="9.42578125" style="165" customWidth="1"/>
    <col min="14060" max="14067" width="7.5703125" style="165" customWidth="1"/>
    <col min="14068" max="14070" width="16" style="165" customWidth="1"/>
    <col min="14071" max="14071" width="7.5703125" style="165" customWidth="1"/>
    <col min="14072" max="14312" width="9.140625" style="165"/>
    <col min="14313" max="14313" width="27.28515625" style="165" bestFit="1" customWidth="1"/>
    <col min="14314" max="14314" width="6.85546875" style="165" customWidth="1"/>
    <col min="14315" max="14315" width="9.42578125" style="165" customWidth="1"/>
    <col min="14316" max="14323" width="7.5703125" style="165" customWidth="1"/>
    <col min="14324" max="14326" width="16" style="165" customWidth="1"/>
    <col min="14327" max="14327" width="7.5703125" style="165" customWidth="1"/>
    <col min="14328" max="14568" width="9.140625" style="165"/>
    <col min="14569" max="14569" width="27.28515625" style="165" bestFit="1" customWidth="1"/>
    <col min="14570" max="14570" width="6.85546875" style="165" customWidth="1"/>
    <col min="14571" max="14571" width="9.42578125" style="165" customWidth="1"/>
    <col min="14572" max="14579" width="7.5703125" style="165" customWidth="1"/>
    <col min="14580" max="14582" width="16" style="165" customWidth="1"/>
    <col min="14583" max="14583" width="7.5703125" style="165" customWidth="1"/>
    <col min="14584" max="14824" width="9.140625" style="165"/>
    <col min="14825" max="14825" width="27.28515625" style="165" bestFit="1" customWidth="1"/>
    <col min="14826" max="14826" width="6.85546875" style="165" customWidth="1"/>
    <col min="14827" max="14827" width="9.42578125" style="165" customWidth="1"/>
    <col min="14828" max="14835" width="7.5703125" style="165" customWidth="1"/>
    <col min="14836" max="14838" width="16" style="165" customWidth="1"/>
    <col min="14839" max="14839" width="7.5703125" style="165" customWidth="1"/>
    <col min="14840" max="15080" width="9.140625" style="165"/>
    <col min="15081" max="15081" width="27.28515625" style="165" bestFit="1" customWidth="1"/>
    <col min="15082" max="15082" width="6.85546875" style="165" customWidth="1"/>
    <col min="15083" max="15083" width="9.42578125" style="165" customWidth="1"/>
    <col min="15084" max="15091" width="7.5703125" style="165" customWidth="1"/>
    <col min="15092" max="15094" width="16" style="165" customWidth="1"/>
    <col min="15095" max="15095" width="7.5703125" style="165" customWidth="1"/>
    <col min="15096" max="15336" width="9.140625" style="165"/>
    <col min="15337" max="15337" width="27.28515625" style="165" bestFit="1" customWidth="1"/>
    <col min="15338" max="15338" width="6.85546875" style="165" customWidth="1"/>
    <col min="15339" max="15339" width="9.42578125" style="165" customWidth="1"/>
    <col min="15340" max="15347" width="7.5703125" style="165" customWidth="1"/>
    <col min="15348" max="15350" width="16" style="165" customWidth="1"/>
    <col min="15351" max="15351" width="7.5703125" style="165" customWidth="1"/>
    <col min="15352" max="15592" width="9.140625" style="165"/>
    <col min="15593" max="15593" width="27.28515625" style="165" bestFit="1" customWidth="1"/>
    <col min="15594" max="15594" width="6.85546875" style="165" customWidth="1"/>
    <col min="15595" max="15595" width="9.42578125" style="165" customWidth="1"/>
    <col min="15596" max="15603" width="7.5703125" style="165" customWidth="1"/>
    <col min="15604" max="15606" width="16" style="165" customWidth="1"/>
    <col min="15607" max="15607" width="7.5703125" style="165" customWidth="1"/>
    <col min="15608" max="15848" width="9.140625" style="165"/>
    <col min="15849" max="15849" width="27.28515625" style="165" bestFit="1" customWidth="1"/>
    <col min="15850" max="15850" width="6.85546875" style="165" customWidth="1"/>
    <col min="15851" max="15851" width="9.42578125" style="165" customWidth="1"/>
    <col min="15852" max="15859" width="7.5703125" style="165" customWidth="1"/>
    <col min="15860" max="15862" width="16" style="165" customWidth="1"/>
    <col min="15863" max="15863" width="7.5703125" style="165" customWidth="1"/>
    <col min="15864" max="16104" width="9.140625" style="165"/>
    <col min="16105" max="16105" width="27.28515625" style="165" bestFit="1" customWidth="1"/>
    <col min="16106" max="16106" width="6.85546875" style="165" customWidth="1"/>
    <col min="16107" max="16107" width="9.42578125" style="165" customWidth="1"/>
    <col min="16108" max="16115" width="7.5703125" style="165" customWidth="1"/>
    <col min="16116" max="16118" width="16" style="165" customWidth="1"/>
    <col min="16119" max="16119" width="7.5703125" style="165" customWidth="1"/>
    <col min="16120" max="16384" width="9.140625" style="165"/>
  </cols>
  <sheetData>
    <row r="1" spans="1:7">
      <c r="A1" s="164" t="s">
        <v>296</v>
      </c>
    </row>
    <row r="2" spans="1:7">
      <c r="A2" s="164" t="s">
        <v>297</v>
      </c>
    </row>
    <row r="3" spans="1:7">
      <c r="A3" s="179" t="s">
        <v>298</v>
      </c>
    </row>
    <row r="5" spans="1:7">
      <c r="A5" s="164" t="s">
        <v>299</v>
      </c>
    </row>
    <row r="6" spans="1:7">
      <c r="A6" s="165" t="s">
        <v>300</v>
      </c>
      <c r="D6" s="165"/>
      <c r="E6" s="165"/>
      <c r="F6" s="165"/>
      <c r="G6" s="165"/>
    </row>
    <row r="7" spans="1:7">
      <c r="A7" s="165" t="s">
        <v>301</v>
      </c>
      <c r="D7" s="165"/>
      <c r="E7" s="165"/>
      <c r="F7" s="165"/>
      <c r="G7" s="165"/>
    </row>
    <row r="8" spans="1:7">
      <c r="A8" s="165"/>
    </row>
    <row r="9" spans="1:7" ht="15.75" customHeight="1">
      <c r="A9" s="168"/>
      <c r="B9" s="354" t="s">
        <v>157</v>
      </c>
      <c r="C9" s="354"/>
      <c r="D9" s="355" t="s">
        <v>158</v>
      </c>
      <c r="E9" s="355"/>
      <c r="F9" s="355" t="s">
        <v>160</v>
      </c>
      <c r="G9" s="355"/>
    </row>
    <row r="10" spans="1:7">
      <c r="A10" s="168"/>
      <c r="B10" s="169" t="s">
        <v>302</v>
      </c>
      <c r="C10" s="169" t="s">
        <v>303</v>
      </c>
      <c r="D10" s="169" t="s">
        <v>304</v>
      </c>
      <c r="E10" s="169" t="s">
        <v>305</v>
      </c>
      <c r="F10" s="169" t="s">
        <v>306</v>
      </c>
      <c r="G10" s="169" t="s">
        <v>307</v>
      </c>
    </row>
    <row r="11" spans="1:7">
      <c r="A11" s="164" t="s">
        <v>285</v>
      </c>
      <c r="B11" s="180">
        <v>591.06489999999997</v>
      </c>
      <c r="C11" s="180">
        <v>323.06099999999998</v>
      </c>
      <c r="D11" s="180">
        <v>893.46489999999994</v>
      </c>
      <c r="E11" s="180">
        <v>561.0421</v>
      </c>
      <c r="F11" s="180">
        <v>422.36160000000001</v>
      </c>
      <c r="G11" s="180">
        <v>244.3546</v>
      </c>
    </row>
    <row r="12" spans="1:7">
      <c r="A12" s="164">
        <v>1994</v>
      </c>
      <c r="B12" s="180">
        <v>625.89200000000005</v>
      </c>
      <c r="C12" s="180">
        <v>333.2921</v>
      </c>
      <c r="D12" s="180">
        <v>923.37829999999997</v>
      </c>
      <c r="E12" s="180">
        <v>573.70770000000005</v>
      </c>
      <c r="F12" s="180">
        <v>459.35739999999998</v>
      </c>
      <c r="G12" s="180">
        <v>236.73779999999999</v>
      </c>
    </row>
    <row r="13" spans="1:7">
      <c r="A13" s="164">
        <v>1995</v>
      </c>
      <c r="B13" s="180">
        <v>647.65880000000004</v>
      </c>
      <c r="C13" s="180">
        <v>352.4153</v>
      </c>
      <c r="D13" s="180">
        <v>1003.686</v>
      </c>
      <c r="E13" s="180">
        <v>647.91120000000001</v>
      </c>
      <c r="F13" s="180">
        <v>471.11939999999998</v>
      </c>
      <c r="G13" s="180">
        <v>250.53800000000001</v>
      </c>
    </row>
    <row r="14" spans="1:7">
      <c r="A14" s="164">
        <v>1996</v>
      </c>
      <c r="B14" s="180">
        <v>683.84310000000005</v>
      </c>
      <c r="C14" s="180">
        <v>376.4212</v>
      </c>
      <c r="D14" s="180">
        <v>1037.623</v>
      </c>
      <c r="E14" s="180">
        <v>667.85630000000003</v>
      </c>
      <c r="F14" s="180">
        <v>452.52339999999998</v>
      </c>
      <c r="G14" s="180">
        <v>245.94239999999999</v>
      </c>
    </row>
    <row r="15" spans="1:7">
      <c r="A15" s="164">
        <v>1997</v>
      </c>
      <c r="B15" s="180">
        <v>700.04169999999999</v>
      </c>
      <c r="C15" s="180">
        <v>390.25720000000001</v>
      </c>
      <c r="D15" s="180">
        <v>990.69200000000001</v>
      </c>
      <c r="E15" s="180">
        <v>643.1232</v>
      </c>
      <c r="F15" s="180">
        <v>473.69150000000002</v>
      </c>
      <c r="G15" s="180">
        <v>256.61950000000002</v>
      </c>
    </row>
    <row r="16" spans="1:7">
      <c r="A16" s="164">
        <v>1998</v>
      </c>
      <c r="B16" s="180">
        <v>717.12149999999997</v>
      </c>
      <c r="C16" s="180">
        <v>397.08069999999998</v>
      </c>
      <c r="D16" s="180">
        <v>1014.737</v>
      </c>
      <c r="E16" s="180">
        <v>663.10850000000005</v>
      </c>
      <c r="F16" s="180">
        <v>468.06580000000002</v>
      </c>
      <c r="G16" s="180">
        <v>249.99299999999999</v>
      </c>
    </row>
    <row r="17" spans="1:7">
      <c r="A17" s="164">
        <v>1999</v>
      </c>
      <c r="B17" s="180">
        <v>757.73469999999998</v>
      </c>
      <c r="C17" s="180">
        <v>415.24489999999997</v>
      </c>
      <c r="D17" s="180">
        <v>1007.645</v>
      </c>
      <c r="E17" s="180">
        <v>630.92729999999995</v>
      </c>
      <c r="F17" s="180">
        <v>473.53210000000001</v>
      </c>
      <c r="G17" s="180">
        <v>263.06439999999998</v>
      </c>
    </row>
    <row r="18" spans="1:7">
      <c r="A18" s="164">
        <v>2000</v>
      </c>
      <c r="B18" s="180">
        <v>748.27790000000005</v>
      </c>
      <c r="C18" s="180">
        <v>404.00810000000001</v>
      </c>
      <c r="D18" s="180">
        <v>970.21659999999997</v>
      </c>
      <c r="E18" s="180">
        <v>601.27319999999997</v>
      </c>
      <c r="F18" s="180">
        <v>466.45859999999999</v>
      </c>
      <c r="G18" s="180">
        <v>251.48490000000001</v>
      </c>
    </row>
    <row r="19" spans="1:7">
      <c r="A19" s="164">
        <v>2001</v>
      </c>
      <c r="B19" s="180">
        <v>783.50379999999996</v>
      </c>
      <c r="C19" s="180">
        <v>418.9024</v>
      </c>
      <c r="D19" s="180">
        <v>974.2473</v>
      </c>
      <c r="E19" s="180">
        <v>591.15440000000001</v>
      </c>
      <c r="F19" s="180">
        <v>500.73489999999998</v>
      </c>
      <c r="G19" s="180">
        <v>261.72309999999999</v>
      </c>
    </row>
    <row r="20" spans="1:7">
      <c r="A20" s="164">
        <v>2002</v>
      </c>
      <c r="B20" s="180">
        <v>819.37049999999999</v>
      </c>
      <c r="C20" s="180">
        <v>435.51150000000001</v>
      </c>
      <c r="D20" s="180">
        <v>994.48149999999998</v>
      </c>
      <c r="E20" s="180">
        <v>603.55790000000002</v>
      </c>
      <c r="F20" s="180">
        <v>507.22559999999999</v>
      </c>
      <c r="G20" s="180">
        <v>256.26159999999999</v>
      </c>
    </row>
    <row r="21" spans="1:7">
      <c r="A21" s="164">
        <v>2003</v>
      </c>
      <c r="B21" s="180">
        <v>850.39800000000002</v>
      </c>
      <c r="C21" s="180">
        <v>446.86939999999998</v>
      </c>
      <c r="D21" s="180">
        <v>1003.796</v>
      </c>
      <c r="E21" s="180">
        <v>613.06550000000004</v>
      </c>
      <c r="F21" s="180">
        <v>500.93450000000001</v>
      </c>
      <c r="G21" s="180">
        <v>244.4768</v>
      </c>
    </row>
    <row r="22" spans="1:7">
      <c r="A22" s="168">
        <v>2004</v>
      </c>
      <c r="B22" s="180">
        <v>878.3098</v>
      </c>
      <c r="C22" s="180">
        <v>454.85149999999999</v>
      </c>
      <c r="D22" s="180">
        <v>1009.8680000000001</v>
      </c>
      <c r="E22" s="180">
        <v>609.64160000000004</v>
      </c>
      <c r="F22" s="180">
        <v>513.51279999999997</v>
      </c>
      <c r="G22" s="180">
        <v>244.7467</v>
      </c>
    </row>
    <row r="23" spans="1:7">
      <c r="A23" s="164">
        <v>2005</v>
      </c>
      <c r="B23" s="180">
        <v>909.70240000000001</v>
      </c>
      <c r="C23" s="180">
        <v>480.59809999999999</v>
      </c>
      <c r="D23" s="180">
        <v>1001.899</v>
      </c>
      <c r="E23" s="180">
        <v>605.65470000000005</v>
      </c>
      <c r="F23" s="180">
        <v>535.14080000000001</v>
      </c>
      <c r="G23" s="180">
        <v>267.03949999999998</v>
      </c>
    </row>
    <row r="24" spans="1:7">
      <c r="A24" s="164">
        <v>2006</v>
      </c>
      <c r="B24" s="180">
        <v>872.48410000000001</v>
      </c>
      <c r="C24" s="180">
        <v>462.57889999999998</v>
      </c>
      <c r="D24" s="180">
        <v>965.12139999999999</v>
      </c>
      <c r="E24" s="180">
        <v>590.56290000000001</v>
      </c>
      <c r="F24" s="180">
        <v>498.86320000000001</v>
      </c>
      <c r="G24" s="180">
        <v>245.60130000000001</v>
      </c>
    </row>
    <row r="25" spans="1:7">
      <c r="A25" s="164">
        <v>2007</v>
      </c>
      <c r="B25" s="180">
        <v>863.81179999999995</v>
      </c>
      <c r="C25" s="180">
        <v>456.79410000000001</v>
      </c>
      <c r="D25" s="180">
        <v>963.78769999999997</v>
      </c>
      <c r="E25" s="180">
        <v>604.24990000000003</v>
      </c>
      <c r="F25" s="180">
        <v>473.86520000000002</v>
      </c>
      <c r="G25" s="180">
        <v>225.93459999999999</v>
      </c>
    </row>
    <row r="26" spans="1:7">
      <c r="A26" s="164">
        <v>2008</v>
      </c>
      <c r="B26" s="180">
        <v>899.96590000000003</v>
      </c>
      <c r="C26" s="180">
        <v>475.68180000000001</v>
      </c>
      <c r="D26" s="180">
        <v>988.36090000000002</v>
      </c>
      <c r="E26" s="180">
        <v>610.90390000000002</v>
      </c>
      <c r="F26" s="180">
        <v>472.69850000000002</v>
      </c>
      <c r="G26" s="180">
        <v>220.9539</v>
      </c>
    </row>
    <row r="27" spans="1:7">
      <c r="A27" s="164">
        <v>2009</v>
      </c>
      <c r="B27" s="180">
        <v>877.62850000000003</v>
      </c>
      <c r="C27" s="180">
        <v>467.09519999999998</v>
      </c>
      <c r="D27" s="180">
        <v>937.23789999999997</v>
      </c>
      <c r="E27" s="180">
        <v>583.49419999999998</v>
      </c>
      <c r="F27" s="180">
        <v>476.92099999999999</v>
      </c>
      <c r="G27" s="180">
        <v>239.3596</v>
      </c>
    </row>
    <row r="28" spans="1:7">
      <c r="A28" s="164">
        <v>2010</v>
      </c>
      <c r="B28" s="180">
        <v>887.26009999999997</v>
      </c>
      <c r="C28" s="180">
        <v>469.38200000000001</v>
      </c>
      <c r="D28" s="180">
        <v>930.52</v>
      </c>
      <c r="E28" s="180">
        <v>572.74760000000003</v>
      </c>
      <c r="F28" s="180">
        <v>464.07339999999999</v>
      </c>
      <c r="G28" s="180">
        <v>223.244</v>
      </c>
    </row>
    <row r="29" spans="1:7">
      <c r="A29" s="164">
        <v>2011</v>
      </c>
      <c r="B29" s="180">
        <v>903.04920000000004</v>
      </c>
      <c r="C29" s="180">
        <v>461.6705</v>
      </c>
      <c r="D29" s="180">
        <v>935.44539999999995</v>
      </c>
      <c r="E29" s="180">
        <v>550.84529999999995</v>
      </c>
      <c r="F29" s="180">
        <v>504.55399999999997</v>
      </c>
      <c r="G29" s="180">
        <v>233.02379999999999</v>
      </c>
    </row>
    <row r="30" spans="1:7">
      <c r="A30" s="168"/>
      <c r="B30" s="177"/>
      <c r="C30" s="177"/>
      <c r="D30" s="167"/>
      <c r="E30" s="181"/>
      <c r="F30" s="182"/>
      <c r="G30" s="182"/>
    </row>
    <row r="31" spans="1:7">
      <c r="A31" s="168"/>
      <c r="B31" s="169"/>
      <c r="C31" s="169"/>
      <c r="D31" s="169"/>
      <c r="E31" s="169"/>
      <c r="F31" s="169"/>
      <c r="G31" s="169"/>
    </row>
    <row r="32" spans="1:7">
      <c r="A32" s="168"/>
      <c r="B32" s="169"/>
      <c r="C32" s="169"/>
      <c r="D32" s="181"/>
      <c r="E32" s="181"/>
      <c r="F32" s="182"/>
      <c r="G32" s="182"/>
    </row>
    <row r="33" spans="1:7" s="178" customFormat="1">
      <c r="A33" s="164"/>
      <c r="B33" s="169"/>
      <c r="C33" s="169"/>
      <c r="D33" s="169"/>
      <c r="E33" s="169"/>
      <c r="F33" s="169"/>
      <c r="G33" s="169"/>
    </row>
    <row r="34" spans="1:7" s="178" customFormat="1">
      <c r="A34" s="183"/>
      <c r="B34" s="174"/>
      <c r="C34" s="165"/>
      <c r="D34" s="174"/>
      <c r="F34" s="174"/>
    </row>
    <row r="35" spans="1:7" s="178" customFormat="1">
      <c r="A35" s="168"/>
      <c r="B35" s="184"/>
      <c r="C35" s="184"/>
      <c r="D35" s="184"/>
      <c r="E35" s="184"/>
      <c r="F35" s="184"/>
      <c r="G35" s="184"/>
    </row>
    <row r="36" spans="1:7" s="178" customFormat="1">
      <c r="A36" s="168"/>
      <c r="B36" s="165"/>
      <c r="C36" s="165"/>
      <c r="F36" s="185"/>
    </row>
    <row r="37" spans="1:7" s="178" customFormat="1">
      <c r="A37" s="168"/>
      <c r="B37" s="165"/>
      <c r="C37" s="165"/>
      <c r="F37" s="185"/>
    </row>
    <row r="38" spans="1:7" s="178" customFormat="1">
      <c r="A38" s="168"/>
      <c r="B38" s="165"/>
      <c r="C38" s="165"/>
      <c r="F38" s="185"/>
    </row>
    <row r="39" spans="1:7" s="178" customFormat="1">
      <c r="A39" s="168"/>
      <c r="B39" s="165"/>
      <c r="C39" s="165"/>
      <c r="F39" s="185"/>
    </row>
    <row r="40" spans="1:7" s="178" customFormat="1">
      <c r="A40" s="168"/>
      <c r="B40" s="165"/>
      <c r="C40" s="165"/>
      <c r="F40" s="185"/>
    </row>
    <row r="41" spans="1:7" s="178" customFormat="1">
      <c r="A41" s="168"/>
      <c r="B41" s="186"/>
      <c r="C41" s="186"/>
      <c r="D41" s="186"/>
      <c r="F41" s="185"/>
    </row>
    <row r="42" spans="1:7" s="178" customFormat="1">
      <c r="A42" s="168"/>
      <c r="B42" s="186"/>
      <c r="C42" s="186"/>
      <c r="D42" s="186"/>
      <c r="F42" s="185"/>
    </row>
    <row r="43" spans="1:7" s="178" customFormat="1">
      <c r="A43" s="168"/>
      <c r="B43" s="186"/>
      <c r="C43" s="186"/>
      <c r="D43" s="186"/>
    </row>
    <row r="44" spans="1:7" s="178" customFormat="1">
      <c r="A44" s="168"/>
      <c r="B44" s="186"/>
      <c r="C44" s="186"/>
      <c r="D44" s="186"/>
    </row>
    <row r="45" spans="1:7" s="178" customFormat="1">
      <c r="A45" s="168"/>
      <c r="B45" s="186"/>
      <c r="C45" s="186"/>
      <c r="D45" s="186"/>
    </row>
    <row r="46" spans="1:7" s="178" customFormat="1">
      <c r="A46" s="168"/>
      <c r="B46" s="186"/>
      <c r="C46" s="186"/>
      <c r="D46" s="186"/>
      <c r="F46" s="182"/>
    </row>
    <row r="47" spans="1:7" s="178" customFormat="1">
      <c r="A47" s="168"/>
      <c r="B47" s="186"/>
      <c r="C47" s="186"/>
      <c r="D47" s="186"/>
      <c r="F47" s="182"/>
    </row>
    <row r="48" spans="1:7" s="178" customFormat="1">
      <c r="A48" s="168"/>
      <c r="B48" s="186"/>
      <c r="C48" s="186"/>
      <c r="D48" s="186"/>
      <c r="E48" s="187"/>
      <c r="F48" s="182"/>
    </row>
    <row r="49" spans="1:7">
      <c r="A49" s="168"/>
      <c r="B49" s="186"/>
      <c r="C49" s="186"/>
      <c r="D49" s="186"/>
      <c r="E49" s="181"/>
      <c r="F49" s="182"/>
    </row>
    <row r="50" spans="1:7">
      <c r="A50" s="179"/>
      <c r="B50" s="186"/>
      <c r="C50" s="186"/>
      <c r="D50" s="186"/>
      <c r="F50" s="182"/>
    </row>
    <row r="51" spans="1:7">
      <c r="B51" s="186"/>
      <c r="C51" s="186"/>
      <c r="D51" s="186"/>
      <c r="E51" s="188"/>
      <c r="F51" s="182"/>
    </row>
    <row r="52" spans="1:7">
      <c r="B52" s="186"/>
      <c r="C52" s="186"/>
      <c r="D52" s="186"/>
      <c r="E52" s="188"/>
      <c r="F52" s="182"/>
    </row>
    <row r="53" spans="1:7">
      <c r="B53" s="186"/>
      <c r="C53" s="186"/>
      <c r="D53" s="186"/>
      <c r="E53" s="188"/>
      <c r="F53" s="182"/>
    </row>
    <row r="54" spans="1:7">
      <c r="B54" s="186"/>
      <c r="C54" s="186"/>
      <c r="D54" s="186"/>
      <c r="E54" s="188"/>
      <c r="F54" s="185"/>
    </row>
    <row r="55" spans="1:7">
      <c r="B55" s="186"/>
      <c r="C55" s="186"/>
      <c r="D55" s="186"/>
      <c r="E55" s="188"/>
      <c r="F55" s="185"/>
    </row>
    <row r="56" spans="1:7">
      <c r="B56" s="186"/>
      <c r="C56" s="186"/>
      <c r="D56" s="186"/>
      <c r="E56" s="188"/>
      <c r="F56" s="185"/>
    </row>
    <row r="57" spans="1:7">
      <c r="B57" s="186"/>
      <c r="C57" s="186"/>
      <c r="D57" s="186"/>
      <c r="E57" s="188"/>
      <c r="F57" s="185"/>
    </row>
    <row r="58" spans="1:7">
      <c r="B58" s="186"/>
      <c r="C58" s="186"/>
      <c r="D58" s="186"/>
      <c r="E58" s="188"/>
    </row>
    <row r="59" spans="1:7">
      <c r="B59" s="186"/>
      <c r="C59" s="186"/>
      <c r="D59" s="186"/>
      <c r="E59" s="188"/>
    </row>
    <row r="60" spans="1:7">
      <c r="B60" s="186"/>
      <c r="C60" s="186"/>
      <c r="D60" s="186"/>
      <c r="E60" s="188"/>
    </row>
    <row r="61" spans="1:7">
      <c r="B61" s="186"/>
      <c r="C61" s="186"/>
      <c r="D61" s="186"/>
      <c r="E61" s="355"/>
      <c r="F61" s="355"/>
      <c r="G61" s="355"/>
    </row>
    <row r="62" spans="1:7">
      <c r="A62" s="168"/>
      <c r="B62" s="186"/>
      <c r="C62" s="186"/>
      <c r="D62" s="186"/>
      <c r="E62" s="189"/>
      <c r="F62" s="189"/>
      <c r="G62" s="189"/>
    </row>
    <row r="63" spans="1:7">
      <c r="B63" s="186"/>
      <c r="C63" s="186"/>
      <c r="D63" s="186"/>
      <c r="E63" s="171"/>
      <c r="F63" s="171"/>
      <c r="G63" s="171"/>
    </row>
    <row r="64" spans="1:7">
      <c r="B64" s="186"/>
      <c r="C64" s="186"/>
      <c r="D64" s="186"/>
      <c r="E64" s="171"/>
      <c r="F64" s="171"/>
      <c r="G64" s="171"/>
    </row>
    <row r="65" spans="2:7">
      <c r="B65" s="186"/>
      <c r="C65" s="186"/>
      <c r="D65" s="186"/>
      <c r="E65" s="171"/>
      <c r="F65" s="171"/>
      <c r="G65" s="171"/>
    </row>
    <row r="66" spans="2:7">
      <c r="B66" s="186"/>
      <c r="C66" s="186"/>
      <c r="D66" s="186"/>
      <c r="E66" s="171"/>
      <c r="F66" s="171"/>
      <c r="G66" s="171"/>
    </row>
    <row r="67" spans="2:7">
      <c r="B67" s="186"/>
      <c r="C67" s="186"/>
      <c r="D67" s="186"/>
      <c r="E67" s="171"/>
      <c r="F67" s="171"/>
      <c r="G67" s="171"/>
    </row>
    <row r="68" spans="2:7">
      <c r="B68" s="186"/>
      <c r="C68" s="186"/>
      <c r="D68" s="186"/>
      <c r="E68" s="171"/>
      <c r="F68" s="171"/>
      <c r="G68" s="171"/>
    </row>
    <row r="69" spans="2:7">
      <c r="B69" s="186"/>
      <c r="C69" s="186"/>
      <c r="D69" s="186"/>
      <c r="E69" s="171"/>
      <c r="F69" s="171"/>
      <c r="G69" s="171"/>
    </row>
    <row r="70" spans="2:7">
      <c r="B70" s="186"/>
      <c r="C70" s="186"/>
      <c r="D70" s="186"/>
      <c r="E70" s="171"/>
      <c r="F70" s="171"/>
      <c r="G70" s="171"/>
    </row>
    <row r="71" spans="2:7">
      <c r="B71" s="186"/>
      <c r="C71" s="186"/>
      <c r="D71" s="186"/>
      <c r="E71" s="171"/>
      <c r="F71" s="171"/>
      <c r="G71" s="171"/>
    </row>
    <row r="72" spans="2:7">
      <c r="B72" s="186"/>
      <c r="C72" s="186"/>
      <c r="D72" s="186"/>
      <c r="E72" s="171"/>
      <c r="F72" s="171"/>
      <c r="G72" s="171"/>
    </row>
    <row r="73" spans="2:7">
      <c r="B73" s="186"/>
      <c r="C73" s="186"/>
      <c r="D73" s="186"/>
      <c r="E73" s="171"/>
      <c r="F73" s="171"/>
      <c r="G73" s="171"/>
    </row>
    <row r="74" spans="2:7">
      <c r="B74" s="186"/>
      <c r="C74" s="186"/>
      <c r="D74" s="186"/>
      <c r="E74" s="171"/>
      <c r="F74" s="171"/>
      <c r="G74" s="171"/>
    </row>
    <row r="75" spans="2:7">
      <c r="B75" s="186"/>
      <c r="C75" s="186"/>
      <c r="D75" s="186"/>
      <c r="E75" s="171"/>
      <c r="F75" s="171"/>
      <c r="G75" s="171"/>
    </row>
    <row r="76" spans="2:7">
      <c r="B76" s="186"/>
      <c r="C76" s="186"/>
      <c r="D76" s="186"/>
      <c r="E76" s="171"/>
      <c r="F76" s="171"/>
      <c r="G76" s="171"/>
    </row>
    <row r="77" spans="2:7">
      <c r="B77" s="186"/>
      <c r="C77" s="186"/>
      <c r="D77" s="186"/>
      <c r="E77" s="171"/>
      <c r="F77" s="171"/>
      <c r="G77" s="171"/>
    </row>
    <row r="78" spans="2:7">
      <c r="B78" s="186"/>
      <c r="C78" s="186"/>
      <c r="D78" s="186"/>
      <c r="E78" s="171"/>
      <c r="F78" s="171"/>
      <c r="G78" s="171"/>
    </row>
    <row r="79" spans="2:7">
      <c r="B79" s="186"/>
      <c r="C79" s="186"/>
      <c r="D79" s="186"/>
      <c r="E79" s="171"/>
      <c r="F79" s="171"/>
      <c r="G79" s="171"/>
    </row>
    <row r="80" spans="2:7">
      <c r="B80" s="186"/>
      <c r="C80" s="186"/>
      <c r="D80" s="186"/>
      <c r="E80" s="171"/>
      <c r="F80" s="171"/>
      <c r="G80" s="171"/>
    </row>
    <row r="81" spans="2:4">
      <c r="B81" s="186"/>
      <c r="C81" s="186"/>
      <c r="D81" s="186"/>
    </row>
    <row r="82" spans="2:4">
      <c r="B82" s="186"/>
      <c r="C82" s="186"/>
      <c r="D82" s="186"/>
    </row>
    <row r="83" spans="2:4">
      <c r="B83" s="186"/>
      <c r="C83" s="186"/>
      <c r="D83" s="186"/>
    </row>
    <row r="84" spans="2:4">
      <c r="B84" s="186"/>
      <c r="C84" s="186"/>
      <c r="D84" s="186"/>
    </row>
    <row r="85" spans="2:4">
      <c r="B85" s="186"/>
      <c r="C85" s="186"/>
      <c r="D85" s="186"/>
    </row>
    <row r="86" spans="2:4">
      <c r="B86" s="186"/>
      <c r="C86" s="186"/>
      <c r="D86" s="186"/>
    </row>
    <row r="87" spans="2:4">
      <c r="B87" s="186"/>
      <c r="C87" s="186"/>
      <c r="D87" s="186"/>
    </row>
    <row r="88" spans="2:4">
      <c r="B88" s="186"/>
      <c r="C88" s="186"/>
      <c r="D88" s="186"/>
    </row>
    <row r="89" spans="2:4">
      <c r="B89" s="186"/>
      <c r="C89" s="186"/>
      <c r="D89" s="186"/>
    </row>
    <row r="90" spans="2:4">
      <c r="B90" s="186"/>
      <c r="C90" s="186"/>
      <c r="D90" s="186"/>
    </row>
    <row r="91" spans="2:4">
      <c r="B91" s="186"/>
      <c r="C91" s="186"/>
      <c r="D91" s="186"/>
    </row>
    <row r="92" spans="2:4">
      <c r="B92" s="186"/>
      <c r="C92" s="186"/>
      <c r="D92" s="186"/>
    </row>
  </sheetData>
  <mergeCells count="4">
    <mergeCell ref="B9:C9"/>
    <mergeCell ref="D9:E9"/>
    <mergeCell ref="F9:G9"/>
    <mergeCell ref="E61:G61"/>
  </mergeCells>
  <pageMargins left="0.75" right="0.75" top="1" bottom="1" header="0.5" footer="0.5"/>
  <pageSetup scale="64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7"/>
  <sheetViews>
    <sheetView showGridLines="0" zoomScaleNormal="100" workbookViewId="0"/>
  </sheetViews>
  <sheetFormatPr defaultRowHeight="15"/>
  <cols>
    <col min="1" max="1" width="6.85546875" style="190" customWidth="1"/>
    <col min="2" max="7" width="19.5703125" style="178" customWidth="1"/>
    <col min="8" max="237" width="9.140625" style="178"/>
    <col min="238" max="238" width="27.28515625" style="178" bestFit="1" customWidth="1"/>
    <col min="239" max="239" width="6.85546875" style="178" customWidth="1"/>
    <col min="240" max="240" width="9.42578125" style="178" customWidth="1"/>
    <col min="241" max="248" width="7.5703125" style="178" customWidth="1"/>
    <col min="249" max="251" width="16" style="178" customWidth="1"/>
    <col min="252" max="252" width="7.5703125" style="178" customWidth="1"/>
    <col min="253" max="493" width="9.140625" style="178"/>
    <col min="494" max="494" width="27.28515625" style="178" bestFit="1" customWidth="1"/>
    <col min="495" max="495" width="6.85546875" style="178" customWidth="1"/>
    <col min="496" max="496" width="9.42578125" style="178" customWidth="1"/>
    <col min="497" max="504" width="7.5703125" style="178" customWidth="1"/>
    <col min="505" max="507" width="16" style="178" customWidth="1"/>
    <col min="508" max="508" width="7.5703125" style="178" customWidth="1"/>
    <col min="509" max="749" width="9.140625" style="178"/>
    <col min="750" max="750" width="27.28515625" style="178" bestFit="1" customWidth="1"/>
    <col min="751" max="751" width="6.85546875" style="178" customWidth="1"/>
    <col min="752" max="752" width="9.42578125" style="178" customWidth="1"/>
    <col min="753" max="760" width="7.5703125" style="178" customWidth="1"/>
    <col min="761" max="763" width="16" style="178" customWidth="1"/>
    <col min="764" max="764" width="7.5703125" style="178" customWidth="1"/>
    <col min="765" max="1005" width="9.140625" style="178"/>
    <col min="1006" max="1006" width="27.28515625" style="178" bestFit="1" customWidth="1"/>
    <col min="1007" max="1007" width="6.85546875" style="178" customWidth="1"/>
    <col min="1008" max="1008" width="9.42578125" style="178" customWidth="1"/>
    <col min="1009" max="1016" width="7.5703125" style="178" customWidth="1"/>
    <col min="1017" max="1019" width="16" style="178" customWidth="1"/>
    <col min="1020" max="1020" width="7.5703125" style="178" customWidth="1"/>
    <col min="1021" max="1261" width="9.140625" style="178"/>
    <col min="1262" max="1262" width="27.28515625" style="178" bestFit="1" customWidth="1"/>
    <col min="1263" max="1263" width="6.85546875" style="178" customWidth="1"/>
    <col min="1264" max="1264" width="9.42578125" style="178" customWidth="1"/>
    <col min="1265" max="1272" width="7.5703125" style="178" customWidth="1"/>
    <col min="1273" max="1275" width="16" style="178" customWidth="1"/>
    <col min="1276" max="1276" width="7.5703125" style="178" customWidth="1"/>
    <col min="1277" max="1517" width="9.140625" style="178"/>
    <col min="1518" max="1518" width="27.28515625" style="178" bestFit="1" customWidth="1"/>
    <col min="1519" max="1519" width="6.85546875" style="178" customWidth="1"/>
    <col min="1520" max="1520" width="9.42578125" style="178" customWidth="1"/>
    <col min="1521" max="1528" width="7.5703125" style="178" customWidth="1"/>
    <col min="1529" max="1531" width="16" style="178" customWidth="1"/>
    <col min="1532" max="1532" width="7.5703125" style="178" customWidth="1"/>
    <col min="1533" max="1773" width="9.140625" style="178"/>
    <col min="1774" max="1774" width="27.28515625" style="178" bestFit="1" customWidth="1"/>
    <col min="1775" max="1775" width="6.85546875" style="178" customWidth="1"/>
    <col min="1776" max="1776" width="9.42578125" style="178" customWidth="1"/>
    <col min="1777" max="1784" width="7.5703125" style="178" customWidth="1"/>
    <col min="1785" max="1787" width="16" style="178" customWidth="1"/>
    <col min="1788" max="1788" width="7.5703125" style="178" customWidth="1"/>
    <col min="1789" max="2029" width="9.140625" style="178"/>
    <col min="2030" max="2030" width="27.28515625" style="178" bestFit="1" customWidth="1"/>
    <col min="2031" max="2031" width="6.85546875" style="178" customWidth="1"/>
    <col min="2032" max="2032" width="9.42578125" style="178" customWidth="1"/>
    <col min="2033" max="2040" width="7.5703125" style="178" customWidth="1"/>
    <col min="2041" max="2043" width="16" style="178" customWidth="1"/>
    <col min="2044" max="2044" width="7.5703125" style="178" customWidth="1"/>
    <col min="2045" max="2285" width="9.140625" style="178"/>
    <col min="2286" max="2286" width="27.28515625" style="178" bestFit="1" customWidth="1"/>
    <col min="2287" max="2287" width="6.85546875" style="178" customWidth="1"/>
    <col min="2288" max="2288" width="9.42578125" style="178" customWidth="1"/>
    <col min="2289" max="2296" width="7.5703125" style="178" customWidth="1"/>
    <col min="2297" max="2299" width="16" style="178" customWidth="1"/>
    <col min="2300" max="2300" width="7.5703125" style="178" customWidth="1"/>
    <col min="2301" max="2541" width="9.140625" style="178"/>
    <col min="2542" max="2542" width="27.28515625" style="178" bestFit="1" customWidth="1"/>
    <col min="2543" max="2543" width="6.85546875" style="178" customWidth="1"/>
    <col min="2544" max="2544" width="9.42578125" style="178" customWidth="1"/>
    <col min="2545" max="2552" width="7.5703125" style="178" customWidth="1"/>
    <col min="2553" max="2555" width="16" style="178" customWidth="1"/>
    <col min="2556" max="2556" width="7.5703125" style="178" customWidth="1"/>
    <col min="2557" max="2797" width="9.140625" style="178"/>
    <col min="2798" max="2798" width="27.28515625" style="178" bestFit="1" customWidth="1"/>
    <col min="2799" max="2799" width="6.85546875" style="178" customWidth="1"/>
    <col min="2800" max="2800" width="9.42578125" style="178" customWidth="1"/>
    <col min="2801" max="2808" width="7.5703125" style="178" customWidth="1"/>
    <col min="2809" max="2811" width="16" style="178" customWidth="1"/>
    <col min="2812" max="2812" width="7.5703125" style="178" customWidth="1"/>
    <col min="2813" max="3053" width="9.140625" style="178"/>
    <col min="3054" max="3054" width="27.28515625" style="178" bestFit="1" customWidth="1"/>
    <col min="3055" max="3055" width="6.85546875" style="178" customWidth="1"/>
    <col min="3056" max="3056" width="9.42578125" style="178" customWidth="1"/>
    <col min="3057" max="3064" width="7.5703125" style="178" customWidth="1"/>
    <col min="3065" max="3067" width="16" style="178" customWidth="1"/>
    <col min="3068" max="3068" width="7.5703125" style="178" customWidth="1"/>
    <col min="3069" max="3309" width="9.140625" style="178"/>
    <col min="3310" max="3310" width="27.28515625" style="178" bestFit="1" customWidth="1"/>
    <col min="3311" max="3311" width="6.85546875" style="178" customWidth="1"/>
    <col min="3312" max="3312" width="9.42578125" style="178" customWidth="1"/>
    <col min="3313" max="3320" width="7.5703125" style="178" customWidth="1"/>
    <col min="3321" max="3323" width="16" style="178" customWidth="1"/>
    <col min="3324" max="3324" width="7.5703125" style="178" customWidth="1"/>
    <col min="3325" max="3565" width="9.140625" style="178"/>
    <col min="3566" max="3566" width="27.28515625" style="178" bestFit="1" customWidth="1"/>
    <col min="3567" max="3567" width="6.85546875" style="178" customWidth="1"/>
    <col min="3568" max="3568" width="9.42578125" style="178" customWidth="1"/>
    <col min="3569" max="3576" width="7.5703125" style="178" customWidth="1"/>
    <col min="3577" max="3579" width="16" style="178" customWidth="1"/>
    <col min="3580" max="3580" width="7.5703125" style="178" customWidth="1"/>
    <col min="3581" max="3821" width="9.140625" style="178"/>
    <col min="3822" max="3822" width="27.28515625" style="178" bestFit="1" customWidth="1"/>
    <col min="3823" max="3823" width="6.85546875" style="178" customWidth="1"/>
    <col min="3824" max="3824" width="9.42578125" style="178" customWidth="1"/>
    <col min="3825" max="3832" width="7.5703125" style="178" customWidth="1"/>
    <col min="3833" max="3835" width="16" style="178" customWidth="1"/>
    <col min="3836" max="3836" width="7.5703125" style="178" customWidth="1"/>
    <col min="3837" max="4077" width="9.140625" style="178"/>
    <col min="4078" max="4078" width="27.28515625" style="178" bestFit="1" customWidth="1"/>
    <col min="4079" max="4079" width="6.85546875" style="178" customWidth="1"/>
    <col min="4080" max="4080" width="9.42578125" style="178" customWidth="1"/>
    <col min="4081" max="4088" width="7.5703125" style="178" customWidth="1"/>
    <col min="4089" max="4091" width="16" style="178" customWidth="1"/>
    <col min="4092" max="4092" width="7.5703125" style="178" customWidth="1"/>
    <col min="4093" max="4333" width="9.140625" style="178"/>
    <col min="4334" max="4334" width="27.28515625" style="178" bestFit="1" customWidth="1"/>
    <col min="4335" max="4335" width="6.85546875" style="178" customWidth="1"/>
    <col min="4336" max="4336" width="9.42578125" style="178" customWidth="1"/>
    <col min="4337" max="4344" width="7.5703125" style="178" customWidth="1"/>
    <col min="4345" max="4347" width="16" style="178" customWidth="1"/>
    <col min="4348" max="4348" width="7.5703125" style="178" customWidth="1"/>
    <col min="4349" max="4589" width="9.140625" style="178"/>
    <col min="4590" max="4590" width="27.28515625" style="178" bestFit="1" customWidth="1"/>
    <col min="4591" max="4591" width="6.85546875" style="178" customWidth="1"/>
    <col min="4592" max="4592" width="9.42578125" style="178" customWidth="1"/>
    <col min="4593" max="4600" width="7.5703125" style="178" customWidth="1"/>
    <col min="4601" max="4603" width="16" style="178" customWidth="1"/>
    <col min="4604" max="4604" width="7.5703125" style="178" customWidth="1"/>
    <col min="4605" max="4845" width="9.140625" style="178"/>
    <col min="4846" max="4846" width="27.28515625" style="178" bestFit="1" customWidth="1"/>
    <col min="4847" max="4847" width="6.85546875" style="178" customWidth="1"/>
    <col min="4848" max="4848" width="9.42578125" style="178" customWidth="1"/>
    <col min="4849" max="4856" width="7.5703125" style="178" customWidth="1"/>
    <col min="4857" max="4859" width="16" style="178" customWidth="1"/>
    <col min="4860" max="4860" width="7.5703125" style="178" customWidth="1"/>
    <col min="4861" max="5101" width="9.140625" style="178"/>
    <col min="5102" max="5102" width="27.28515625" style="178" bestFit="1" customWidth="1"/>
    <col min="5103" max="5103" width="6.85546875" style="178" customWidth="1"/>
    <col min="5104" max="5104" width="9.42578125" style="178" customWidth="1"/>
    <col min="5105" max="5112" width="7.5703125" style="178" customWidth="1"/>
    <col min="5113" max="5115" width="16" style="178" customWidth="1"/>
    <col min="5116" max="5116" width="7.5703125" style="178" customWidth="1"/>
    <col min="5117" max="5357" width="9.140625" style="178"/>
    <col min="5358" max="5358" width="27.28515625" style="178" bestFit="1" customWidth="1"/>
    <col min="5359" max="5359" width="6.85546875" style="178" customWidth="1"/>
    <col min="5360" max="5360" width="9.42578125" style="178" customWidth="1"/>
    <col min="5361" max="5368" width="7.5703125" style="178" customWidth="1"/>
    <col min="5369" max="5371" width="16" style="178" customWidth="1"/>
    <col min="5372" max="5372" width="7.5703125" style="178" customWidth="1"/>
    <col min="5373" max="5613" width="9.140625" style="178"/>
    <col min="5614" max="5614" width="27.28515625" style="178" bestFit="1" customWidth="1"/>
    <col min="5615" max="5615" width="6.85546875" style="178" customWidth="1"/>
    <col min="5616" max="5616" width="9.42578125" style="178" customWidth="1"/>
    <col min="5617" max="5624" width="7.5703125" style="178" customWidth="1"/>
    <col min="5625" max="5627" width="16" style="178" customWidth="1"/>
    <col min="5628" max="5628" width="7.5703125" style="178" customWidth="1"/>
    <col min="5629" max="5869" width="9.140625" style="178"/>
    <col min="5870" max="5870" width="27.28515625" style="178" bestFit="1" customWidth="1"/>
    <col min="5871" max="5871" width="6.85546875" style="178" customWidth="1"/>
    <col min="5872" max="5872" width="9.42578125" style="178" customWidth="1"/>
    <col min="5873" max="5880" width="7.5703125" style="178" customWidth="1"/>
    <col min="5881" max="5883" width="16" style="178" customWidth="1"/>
    <col min="5884" max="5884" width="7.5703125" style="178" customWidth="1"/>
    <col min="5885" max="6125" width="9.140625" style="178"/>
    <col min="6126" max="6126" width="27.28515625" style="178" bestFit="1" customWidth="1"/>
    <col min="6127" max="6127" width="6.85546875" style="178" customWidth="1"/>
    <col min="6128" max="6128" width="9.42578125" style="178" customWidth="1"/>
    <col min="6129" max="6136" width="7.5703125" style="178" customWidth="1"/>
    <col min="6137" max="6139" width="16" style="178" customWidth="1"/>
    <col min="6140" max="6140" width="7.5703125" style="178" customWidth="1"/>
    <col min="6141" max="6381" width="9.140625" style="178"/>
    <col min="6382" max="6382" width="27.28515625" style="178" bestFit="1" customWidth="1"/>
    <col min="6383" max="6383" width="6.85546875" style="178" customWidth="1"/>
    <col min="6384" max="6384" width="9.42578125" style="178" customWidth="1"/>
    <col min="6385" max="6392" width="7.5703125" style="178" customWidth="1"/>
    <col min="6393" max="6395" width="16" style="178" customWidth="1"/>
    <col min="6396" max="6396" width="7.5703125" style="178" customWidth="1"/>
    <col min="6397" max="6637" width="9.140625" style="178"/>
    <col min="6638" max="6638" width="27.28515625" style="178" bestFit="1" customWidth="1"/>
    <col min="6639" max="6639" width="6.85546875" style="178" customWidth="1"/>
    <col min="6640" max="6640" width="9.42578125" style="178" customWidth="1"/>
    <col min="6641" max="6648" width="7.5703125" style="178" customWidth="1"/>
    <col min="6649" max="6651" width="16" style="178" customWidth="1"/>
    <col min="6652" max="6652" width="7.5703125" style="178" customWidth="1"/>
    <col min="6653" max="6893" width="9.140625" style="178"/>
    <col min="6894" max="6894" width="27.28515625" style="178" bestFit="1" customWidth="1"/>
    <col min="6895" max="6895" width="6.85546875" style="178" customWidth="1"/>
    <col min="6896" max="6896" width="9.42578125" style="178" customWidth="1"/>
    <col min="6897" max="6904" width="7.5703125" style="178" customWidth="1"/>
    <col min="6905" max="6907" width="16" style="178" customWidth="1"/>
    <col min="6908" max="6908" width="7.5703125" style="178" customWidth="1"/>
    <col min="6909" max="7149" width="9.140625" style="178"/>
    <col min="7150" max="7150" width="27.28515625" style="178" bestFit="1" customWidth="1"/>
    <col min="7151" max="7151" width="6.85546875" style="178" customWidth="1"/>
    <col min="7152" max="7152" width="9.42578125" style="178" customWidth="1"/>
    <col min="7153" max="7160" width="7.5703125" style="178" customWidth="1"/>
    <col min="7161" max="7163" width="16" style="178" customWidth="1"/>
    <col min="7164" max="7164" width="7.5703125" style="178" customWidth="1"/>
    <col min="7165" max="7405" width="9.140625" style="178"/>
    <col min="7406" max="7406" width="27.28515625" style="178" bestFit="1" customWidth="1"/>
    <col min="7407" max="7407" width="6.85546875" style="178" customWidth="1"/>
    <col min="7408" max="7408" width="9.42578125" style="178" customWidth="1"/>
    <col min="7409" max="7416" width="7.5703125" style="178" customWidth="1"/>
    <col min="7417" max="7419" width="16" style="178" customWidth="1"/>
    <col min="7420" max="7420" width="7.5703125" style="178" customWidth="1"/>
    <col min="7421" max="7661" width="9.140625" style="178"/>
    <col min="7662" max="7662" width="27.28515625" style="178" bestFit="1" customWidth="1"/>
    <col min="7663" max="7663" width="6.85546875" style="178" customWidth="1"/>
    <col min="7664" max="7664" width="9.42578125" style="178" customWidth="1"/>
    <col min="7665" max="7672" width="7.5703125" style="178" customWidth="1"/>
    <col min="7673" max="7675" width="16" style="178" customWidth="1"/>
    <col min="7676" max="7676" width="7.5703125" style="178" customWidth="1"/>
    <col min="7677" max="7917" width="9.140625" style="178"/>
    <col min="7918" max="7918" width="27.28515625" style="178" bestFit="1" customWidth="1"/>
    <col min="7919" max="7919" width="6.85546875" style="178" customWidth="1"/>
    <col min="7920" max="7920" width="9.42578125" style="178" customWidth="1"/>
    <col min="7921" max="7928" width="7.5703125" style="178" customWidth="1"/>
    <col min="7929" max="7931" width="16" style="178" customWidth="1"/>
    <col min="7932" max="7932" width="7.5703125" style="178" customWidth="1"/>
    <col min="7933" max="8173" width="9.140625" style="178"/>
    <col min="8174" max="8174" width="27.28515625" style="178" bestFit="1" customWidth="1"/>
    <col min="8175" max="8175" width="6.85546875" style="178" customWidth="1"/>
    <col min="8176" max="8176" width="9.42578125" style="178" customWidth="1"/>
    <col min="8177" max="8184" width="7.5703125" style="178" customWidth="1"/>
    <col min="8185" max="8187" width="16" style="178" customWidth="1"/>
    <col min="8188" max="8188" width="7.5703125" style="178" customWidth="1"/>
    <col min="8189" max="8429" width="9.140625" style="178"/>
    <col min="8430" max="8430" width="27.28515625" style="178" bestFit="1" customWidth="1"/>
    <col min="8431" max="8431" width="6.85546875" style="178" customWidth="1"/>
    <col min="8432" max="8432" width="9.42578125" style="178" customWidth="1"/>
    <col min="8433" max="8440" width="7.5703125" style="178" customWidth="1"/>
    <col min="8441" max="8443" width="16" style="178" customWidth="1"/>
    <col min="8444" max="8444" width="7.5703125" style="178" customWidth="1"/>
    <col min="8445" max="8685" width="9.140625" style="178"/>
    <col min="8686" max="8686" width="27.28515625" style="178" bestFit="1" customWidth="1"/>
    <col min="8687" max="8687" width="6.85546875" style="178" customWidth="1"/>
    <col min="8688" max="8688" width="9.42578125" style="178" customWidth="1"/>
    <col min="8689" max="8696" width="7.5703125" style="178" customWidth="1"/>
    <col min="8697" max="8699" width="16" style="178" customWidth="1"/>
    <col min="8700" max="8700" width="7.5703125" style="178" customWidth="1"/>
    <col min="8701" max="8941" width="9.140625" style="178"/>
    <col min="8942" max="8942" width="27.28515625" style="178" bestFit="1" customWidth="1"/>
    <col min="8943" max="8943" width="6.85546875" style="178" customWidth="1"/>
    <col min="8944" max="8944" width="9.42578125" style="178" customWidth="1"/>
    <col min="8945" max="8952" width="7.5703125" style="178" customWidth="1"/>
    <col min="8953" max="8955" width="16" style="178" customWidth="1"/>
    <col min="8956" max="8956" width="7.5703125" style="178" customWidth="1"/>
    <col min="8957" max="9197" width="9.140625" style="178"/>
    <col min="9198" max="9198" width="27.28515625" style="178" bestFit="1" customWidth="1"/>
    <col min="9199" max="9199" width="6.85546875" style="178" customWidth="1"/>
    <col min="9200" max="9200" width="9.42578125" style="178" customWidth="1"/>
    <col min="9201" max="9208" width="7.5703125" style="178" customWidth="1"/>
    <col min="9209" max="9211" width="16" style="178" customWidth="1"/>
    <col min="9212" max="9212" width="7.5703125" style="178" customWidth="1"/>
    <col min="9213" max="9453" width="9.140625" style="178"/>
    <col min="9454" max="9454" width="27.28515625" style="178" bestFit="1" customWidth="1"/>
    <col min="9455" max="9455" width="6.85546875" style="178" customWidth="1"/>
    <col min="9456" max="9456" width="9.42578125" style="178" customWidth="1"/>
    <col min="9457" max="9464" width="7.5703125" style="178" customWidth="1"/>
    <col min="9465" max="9467" width="16" style="178" customWidth="1"/>
    <col min="9468" max="9468" width="7.5703125" style="178" customWidth="1"/>
    <col min="9469" max="9709" width="9.140625" style="178"/>
    <col min="9710" max="9710" width="27.28515625" style="178" bestFit="1" customWidth="1"/>
    <col min="9711" max="9711" width="6.85546875" style="178" customWidth="1"/>
    <col min="9712" max="9712" width="9.42578125" style="178" customWidth="1"/>
    <col min="9713" max="9720" width="7.5703125" style="178" customWidth="1"/>
    <col min="9721" max="9723" width="16" style="178" customWidth="1"/>
    <col min="9724" max="9724" width="7.5703125" style="178" customWidth="1"/>
    <col min="9725" max="9965" width="9.140625" style="178"/>
    <col min="9966" max="9966" width="27.28515625" style="178" bestFit="1" customWidth="1"/>
    <col min="9967" max="9967" width="6.85546875" style="178" customWidth="1"/>
    <col min="9968" max="9968" width="9.42578125" style="178" customWidth="1"/>
    <col min="9969" max="9976" width="7.5703125" style="178" customWidth="1"/>
    <col min="9977" max="9979" width="16" style="178" customWidth="1"/>
    <col min="9980" max="9980" width="7.5703125" style="178" customWidth="1"/>
    <col min="9981" max="10221" width="9.140625" style="178"/>
    <col min="10222" max="10222" width="27.28515625" style="178" bestFit="1" customWidth="1"/>
    <col min="10223" max="10223" width="6.85546875" style="178" customWidth="1"/>
    <col min="10224" max="10224" width="9.42578125" style="178" customWidth="1"/>
    <col min="10225" max="10232" width="7.5703125" style="178" customWidth="1"/>
    <col min="10233" max="10235" width="16" style="178" customWidth="1"/>
    <col min="10236" max="10236" width="7.5703125" style="178" customWidth="1"/>
    <col min="10237" max="10477" width="9.140625" style="178"/>
    <col min="10478" max="10478" width="27.28515625" style="178" bestFit="1" customWidth="1"/>
    <col min="10479" max="10479" width="6.85546875" style="178" customWidth="1"/>
    <col min="10480" max="10480" width="9.42578125" style="178" customWidth="1"/>
    <col min="10481" max="10488" width="7.5703125" style="178" customWidth="1"/>
    <col min="10489" max="10491" width="16" style="178" customWidth="1"/>
    <col min="10492" max="10492" width="7.5703125" style="178" customWidth="1"/>
    <col min="10493" max="10733" width="9.140625" style="178"/>
    <col min="10734" max="10734" width="27.28515625" style="178" bestFit="1" customWidth="1"/>
    <col min="10735" max="10735" width="6.85546875" style="178" customWidth="1"/>
    <col min="10736" max="10736" width="9.42578125" style="178" customWidth="1"/>
    <col min="10737" max="10744" width="7.5703125" style="178" customWidth="1"/>
    <col min="10745" max="10747" width="16" style="178" customWidth="1"/>
    <col min="10748" max="10748" width="7.5703125" style="178" customWidth="1"/>
    <col min="10749" max="10989" width="9.140625" style="178"/>
    <col min="10990" max="10990" width="27.28515625" style="178" bestFit="1" customWidth="1"/>
    <col min="10991" max="10991" width="6.85546875" style="178" customWidth="1"/>
    <col min="10992" max="10992" width="9.42578125" style="178" customWidth="1"/>
    <col min="10993" max="11000" width="7.5703125" style="178" customWidth="1"/>
    <col min="11001" max="11003" width="16" style="178" customWidth="1"/>
    <col min="11004" max="11004" width="7.5703125" style="178" customWidth="1"/>
    <col min="11005" max="11245" width="9.140625" style="178"/>
    <col min="11246" max="11246" width="27.28515625" style="178" bestFit="1" customWidth="1"/>
    <col min="11247" max="11247" width="6.85546875" style="178" customWidth="1"/>
    <col min="11248" max="11248" width="9.42578125" style="178" customWidth="1"/>
    <col min="11249" max="11256" width="7.5703125" style="178" customWidth="1"/>
    <col min="11257" max="11259" width="16" style="178" customWidth="1"/>
    <col min="11260" max="11260" width="7.5703125" style="178" customWidth="1"/>
    <col min="11261" max="11501" width="9.140625" style="178"/>
    <col min="11502" max="11502" width="27.28515625" style="178" bestFit="1" customWidth="1"/>
    <col min="11503" max="11503" width="6.85546875" style="178" customWidth="1"/>
    <col min="11504" max="11504" width="9.42578125" style="178" customWidth="1"/>
    <col min="11505" max="11512" width="7.5703125" style="178" customWidth="1"/>
    <col min="11513" max="11515" width="16" style="178" customWidth="1"/>
    <col min="11516" max="11516" width="7.5703125" style="178" customWidth="1"/>
    <col min="11517" max="11757" width="9.140625" style="178"/>
    <col min="11758" max="11758" width="27.28515625" style="178" bestFit="1" customWidth="1"/>
    <col min="11759" max="11759" width="6.85546875" style="178" customWidth="1"/>
    <col min="11760" max="11760" width="9.42578125" style="178" customWidth="1"/>
    <col min="11761" max="11768" width="7.5703125" style="178" customWidth="1"/>
    <col min="11769" max="11771" width="16" style="178" customWidth="1"/>
    <col min="11772" max="11772" width="7.5703125" style="178" customWidth="1"/>
    <col min="11773" max="12013" width="9.140625" style="178"/>
    <col min="12014" max="12014" width="27.28515625" style="178" bestFit="1" customWidth="1"/>
    <col min="12015" max="12015" width="6.85546875" style="178" customWidth="1"/>
    <col min="12016" max="12016" width="9.42578125" style="178" customWidth="1"/>
    <col min="12017" max="12024" width="7.5703125" style="178" customWidth="1"/>
    <col min="12025" max="12027" width="16" style="178" customWidth="1"/>
    <col min="12028" max="12028" width="7.5703125" style="178" customWidth="1"/>
    <col min="12029" max="12269" width="9.140625" style="178"/>
    <col min="12270" max="12270" width="27.28515625" style="178" bestFit="1" customWidth="1"/>
    <col min="12271" max="12271" width="6.85546875" style="178" customWidth="1"/>
    <col min="12272" max="12272" width="9.42578125" style="178" customWidth="1"/>
    <col min="12273" max="12280" width="7.5703125" style="178" customWidth="1"/>
    <col min="12281" max="12283" width="16" style="178" customWidth="1"/>
    <col min="12284" max="12284" width="7.5703125" style="178" customWidth="1"/>
    <col min="12285" max="12525" width="9.140625" style="178"/>
    <col min="12526" max="12526" width="27.28515625" style="178" bestFit="1" customWidth="1"/>
    <col min="12527" max="12527" width="6.85546875" style="178" customWidth="1"/>
    <col min="12528" max="12528" width="9.42578125" style="178" customWidth="1"/>
    <col min="12529" max="12536" width="7.5703125" style="178" customWidth="1"/>
    <col min="12537" max="12539" width="16" style="178" customWidth="1"/>
    <col min="12540" max="12540" width="7.5703125" style="178" customWidth="1"/>
    <col min="12541" max="12781" width="9.140625" style="178"/>
    <col min="12782" max="12782" width="27.28515625" style="178" bestFit="1" customWidth="1"/>
    <col min="12783" max="12783" width="6.85546875" style="178" customWidth="1"/>
    <col min="12784" max="12784" width="9.42578125" style="178" customWidth="1"/>
    <col min="12785" max="12792" width="7.5703125" style="178" customWidth="1"/>
    <col min="12793" max="12795" width="16" style="178" customWidth="1"/>
    <col min="12796" max="12796" width="7.5703125" style="178" customWidth="1"/>
    <col min="12797" max="13037" width="9.140625" style="178"/>
    <col min="13038" max="13038" width="27.28515625" style="178" bestFit="1" customWidth="1"/>
    <col min="13039" max="13039" width="6.85546875" style="178" customWidth="1"/>
    <col min="13040" max="13040" width="9.42578125" style="178" customWidth="1"/>
    <col min="13041" max="13048" width="7.5703125" style="178" customWidth="1"/>
    <col min="13049" max="13051" width="16" style="178" customWidth="1"/>
    <col min="13052" max="13052" width="7.5703125" style="178" customWidth="1"/>
    <col min="13053" max="13293" width="9.140625" style="178"/>
    <col min="13294" max="13294" width="27.28515625" style="178" bestFit="1" customWidth="1"/>
    <col min="13295" max="13295" width="6.85546875" style="178" customWidth="1"/>
    <col min="13296" max="13296" width="9.42578125" style="178" customWidth="1"/>
    <col min="13297" max="13304" width="7.5703125" style="178" customWidth="1"/>
    <col min="13305" max="13307" width="16" style="178" customWidth="1"/>
    <col min="13308" max="13308" width="7.5703125" style="178" customWidth="1"/>
    <col min="13309" max="13549" width="9.140625" style="178"/>
    <col min="13550" max="13550" width="27.28515625" style="178" bestFit="1" customWidth="1"/>
    <col min="13551" max="13551" width="6.85546875" style="178" customWidth="1"/>
    <col min="13552" max="13552" width="9.42578125" style="178" customWidth="1"/>
    <col min="13553" max="13560" width="7.5703125" style="178" customWidth="1"/>
    <col min="13561" max="13563" width="16" style="178" customWidth="1"/>
    <col min="13564" max="13564" width="7.5703125" style="178" customWidth="1"/>
    <col min="13565" max="13805" width="9.140625" style="178"/>
    <col min="13806" max="13806" width="27.28515625" style="178" bestFit="1" customWidth="1"/>
    <col min="13807" max="13807" width="6.85546875" style="178" customWidth="1"/>
    <col min="13808" max="13808" width="9.42578125" style="178" customWidth="1"/>
    <col min="13809" max="13816" width="7.5703125" style="178" customWidth="1"/>
    <col min="13817" max="13819" width="16" style="178" customWidth="1"/>
    <col min="13820" max="13820" width="7.5703125" style="178" customWidth="1"/>
    <col min="13821" max="14061" width="9.140625" style="178"/>
    <col min="14062" max="14062" width="27.28515625" style="178" bestFit="1" customWidth="1"/>
    <col min="14063" max="14063" width="6.85546875" style="178" customWidth="1"/>
    <col min="14064" max="14064" width="9.42578125" style="178" customWidth="1"/>
    <col min="14065" max="14072" width="7.5703125" style="178" customWidth="1"/>
    <col min="14073" max="14075" width="16" style="178" customWidth="1"/>
    <col min="14076" max="14076" width="7.5703125" style="178" customWidth="1"/>
    <col min="14077" max="14317" width="9.140625" style="178"/>
    <col min="14318" max="14318" width="27.28515625" style="178" bestFit="1" customWidth="1"/>
    <col min="14319" max="14319" width="6.85546875" style="178" customWidth="1"/>
    <col min="14320" max="14320" width="9.42578125" style="178" customWidth="1"/>
    <col min="14321" max="14328" width="7.5703125" style="178" customWidth="1"/>
    <col min="14329" max="14331" width="16" style="178" customWidth="1"/>
    <col min="14332" max="14332" width="7.5703125" style="178" customWidth="1"/>
    <col min="14333" max="14573" width="9.140625" style="178"/>
    <col min="14574" max="14574" width="27.28515625" style="178" bestFit="1" customWidth="1"/>
    <col min="14575" max="14575" width="6.85546875" style="178" customWidth="1"/>
    <col min="14576" max="14576" width="9.42578125" style="178" customWidth="1"/>
    <col min="14577" max="14584" width="7.5703125" style="178" customWidth="1"/>
    <col min="14585" max="14587" width="16" style="178" customWidth="1"/>
    <col min="14588" max="14588" width="7.5703125" style="178" customWidth="1"/>
    <col min="14589" max="14829" width="9.140625" style="178"/>
    <col min="14830" max="14830" width="27.28515625" style="178" bestFit="1" customWidth="1"/>
    <col min="14831" max="14831" width="6.85546875" style="178" customWidth="1"/>
    <col min="14832" max="14832" width="9.42578125" style="178" customWidth="1"/>
    <col min="14833" max="14840" width="7.5703125" style="178" customWidth="1"/>
    <col min="14841" max="14843" width="16" style="178" customWidth="1"/>
    <col min="14844" max="14844" width="7.5703125" style="178" customWidth="1"/>
    <col min="14845" max="15085" width="9.140625" style="178"/>
    <col min="15086" max="15086" width="27.28515625" style="178" bestFit="1" customWidth="1"/>
    <col min="15087" max="15087" width="6.85546875" style="178" customWidth="1"/>
    <col min="15088" max="15088" width="9.42578125" style="178" customWidth="1"/>
    <col min="15089" max="15096" width="7.5703125" style="178" customWidth="1"/>
    <col min="15097" max="15099" width="16" style="178" customWidth="1"/>
    <col min="15100" max="15100" width="7.5703125" style="178" customWidth="1"/>
    <col min="15101" max="15341" width="9.140625" style="178"/>
    <col min="15342" max="15342" width="27.28515625" style="178" bestFit="1" customWidth="1"/>
    <col min="15343" max="15343" width="6.85546875" style="178" customWidth="1"/>
    <col min="15344" max="15344" width="9.42578125" style="178" customWidth="1"/>
    <col min="15345" max="15352" width="7.5703125" style="178" customWidth="1"/>
    <col min="15353" max="15355" width="16" style="178" customWidth="1"/>
    <col min="15356" max="15356" width="7.5703125" style="178" customWidth="1"/>
    <col min="15357" max="15597" width="9.140625" style="178"/>
    <col min="15598" max="15598" width="27.28515625" style="178" bestFit="1" customWidth="1"/>
    <col min="15599" max="15599" width="6.85546875" style="178" customWidth="1"/>
    <col min="15600" max="15600" width="9.42578125" style="178" customWidth="1"/>
    <col min="15601" max="15608" width="7.5703125" style="178" customWidth="1"/>
    <col min="15609" max="15611" width="16" style="178" customWidth="1"/>
    <col min="15612" max="15612" width="7.5703125" style="178" customWidth="1"/>
    <col min="15613" max="15853" width="9.140625" style="178"/>
    <col min="15854" max="15854" width="27.28515625" style="178" bestFit="1" customWidth="1"/>
    <col min="15855" max="15855" width="6.85546875" style="178" customWidth="1"/>
    <col min="15856" max="15856" width="9.42578125" style="178" customWidth="1"/>
    <col min="15857" max="15864" width="7.5703125" style="178" customWidth="1"/>
    <col min="15865" max="15867" width="16" style="178" customWidth="1"/>
    <col min="15868" max="15868" width="7.5703125" style="178" customWidth="1"/>
    <col min="15869" max="16109" width="9.140625" style="178"/>
    <col min="16110" max="16110" width="27.28515625" style="178" bestFit="1" customWidth="1"/>
    <col min="16111" max="16111" width="6.85546875" style="178" customWidth="1"/>
    <col min="16112" max="16112" width="9.42578125" style="178" customWidth="1"/>
    <col min="16113" max="16120" width="7.5703125" style="178" customWidth="1"/>
    <col min="16121" max="16123" width="16" style="178" customWidth="1"/>
    <col min="16124" max="16124" width="7.5703125" style="178" customWidth="1"/>
    <col min="16125" max="16384" width="9.140625" style="178"/>
  </cols>
  <sheetData>
    <row r="1" spans="1:7">
      <c r="A1" s="190" t="s">
        <v>308</v>
      </c>
    </row>
    <row r="2" spans="1:7">
      <c r="A2" s="190" t="s">
        <v>309</v>
      </c>
    </row>
    <row r="3" spans="1:7">
      <c r="A3" s="191" t="s">
        <v>298</v>
      </c>
    </row>
    <row r="5" spans="1:7">
      <c r="A5" s="190" t="s">
        <v>299</v>
      </c>
    </row>
    <row r="6" spans="1:7">
      <c r="A6" s="178" t="s">
        <v>310</v>
      </c>
    </row>
    <row r="7" spans="1:7">
      <c r="A7" s="178" t="s">
        <v>311</v>
      </c>
    </row>
    <row r="8" spans="1:7">
      <c r="A8" s="178"/>
    </row>
    <row r="9" spans="1:7" ht="15.75" customHeight="1">
      <c r="A9" s="192"/>
      <c r="B9" s="355" t="s">
        <v>157</v>
      </c>
      <c r="C9" s="355"/>
      <c r="D9" s="355" t="s">
        <v>158</v>
      </c>
      <c r="E9" s="355"/>
      <c r="F9" s="355" t="s">
        <v>160</v>
      </c>
      <c r="G9" s="355"/>
    </row>
    <row r="10" spans="1:7">
      <c r="A10" s="192"/>
      <c r="B10" s="189" t="s">
        <v>312</v>
      </c>
      <c r="C10" s="189" t="s">
        <v>313</v>
      </c>
      <c r="D10" s="189" t="s">
        <v>314</v>
      </c>
      <c r="E10" s="189" t="s">
        <v>315</v>
      </c>
      <c r="F10" s="189" t="s">
        <v>316</v>
      </c>
      <c r="G10" s="189" t="s">
        <v>317</v>
      </c>
    </row>
    <row r="11" spans="1:7">
      <c r="A11" s="190" t="s">
        <v>285</v>
      </c>
      <c r="B11" s="180">
        <v>143.0763</v>
      </c>
      <c r="C11" s="180">
        <v>78.165019999999998</v>
      </c>
      <c r="D11" s="180">
        <v>91.248779999999996</v>
      </c>
      <c r="E11" s="180">
        <v>41.385440000000003</v>
      </c>
      <c r="F11" s="180">
        <v>63.045349999999999</v>
      </c>
      <c r="G11" s="180">
        <v>35.789259999999999</v>
      </c>
    </row>
    <row r="12" spans="1:7">
      <c r="A12" s="190">
        <v>1994</v>
      </c>
      <c r="B12" s="180">
        <v>154.10929999999999</v>
      </c>
      <c r="C12" s="180">
        <v>78.271780000000007</v>
      </c>
      <c r="D12" s="180">
        <v>107.36360000000001</v>
      </c>
      <c r="E12" s="180">
        <v>45.408160000000002</v>
      </c>
      <c r="F12" s="180">
        <v>63.68329</v>
      </c>
      <c r="G12" s="180">
        <v>29.319489999999998</v>
      </c>
    </row>
    <row r="13" spans="1:7">
      <c r="A13" s="190">
        <v>1995</v>
      </c>
      <c r="B13" s="180">
        <v>169.30549999999999</v>
      </c>
      <c r="C13" s="180">
        <v>84.523579999999995</v>
      </c>
      <c r="D13" s="180">
        <v>112.1978</v>
      </c>
      <c r="E13" s="180">
        <v>47.847569999999997</v>
      </c>
      <c r="F13" s="180">
        <v>74.506439999999998</v>
      </c>
      <c r="G13" s="180">
        <v>33.245229999999999</v>
      </c>
    </row>
    <row r="14" spans="1:7">
      <c r="A14" s="190">
        <v>1996</v>
      </c>
      <c r="B14" s="180">
        <v>191.04300000000001</v>
      </c>
      <c r="C14" s="180">
        <v>94.296559999999999</v>
      </c>
      <c r="D14" s="180">
        <v>145.52379999999999</v>
      </c>
      <c r="E14" s="180">
        <v>65.154719999999998</v>
      </c>
      <c r="F14" s="180">
        <v>75.996579999999994</v>
      </c>
      <c r="G14" s="180">
        <v>39.518180000000001</v>
      </c>
    </row>
    <row r="15" spans="1:7">
      <c r="A15" s="190">
        <v>1997</v>
      </c>
      <c r="B15" s="180">
        <v>205.6249</v>
      </c>
      <c r="C15" s="180">
        <v>97.431280000000001</v>
      </c>
      <c r="D15" s="180">
        <v>148.60599999999999</v>
      </c>
      <c r="E15" s="180">
        <v>58.792479999999998</v>
      </c>
      <c r="F15" s="180">
        <v>82.523790000000005</v>
      </c>
      <c r="G15" s="180">
        <v>46.638330000000003</v>
      </c>
    </row>
    <row r="16" spans="1:7">
      <c r="A16" s="190">
        <v>1998</v>
      </c>
      <c r="B16" s="180">
        <v>215.26259999999999</v>
      </c>
      <c r="C16" s="180">
        <v>93.172449999999998</v>
      </c>
      <c r="D16" s="180">
        <v>152.87979999999999</v>
      </c>
      <c r="E16" s="180">
        <v>55.492840000000001</v>
      </c>
      <c r="F16" s="180">
        <v>79.010390000000001</v>
      </c>
      <c r="G16" s="180">
        <v>40.381570000000004</v>
      </c>
    </row>
    <row r="17" spans="1:7">
      <c r="A17" s="190">
        <v>1999</v>
      </c>
      <c r="B17" s="180">
        <v>229.59800000000001</v>
      </c>
      <c r="C17" s="180">
        <v>86.626519999999999</v>
      </c>
      <c r="D17" s="180">
        <v>149.2004</v>
      </c>
      <c r="E17" s="180">
        <v>53.752940000000002</v>
      </c>
      <c r="F17" s="180">
        <v>83.415419999999997</v>
      </c>
      <c r="G17" s="180">
        <v>38.954430000000002</v>
      </c>
    </row>
    <row r="18" spans="1:7">
      <c r="A18" s="190">
        <v>2000</v>
      </c>
      <c r="B18" s="180">
        <v>231.8597</v>
      </c>
      <c r="C18" s="180">
        <v>80.77319</v>
      </c>
      <c r="D18" s="180">
        <v>153.0078</v>
      </c>
      <c r="E18" s="180">
        <v>48.642470000000003</v>
      </c>
      <c r="F18" s="180">
        <v>76.245149999999995</v>
      </c>
      <c r="G18" s="180">
        <v>35.533679999999997</v>
      </c>
    </row>
    <row r="19" spans="1:7">
      <c r="A19" s="190">
        <v>2001</v>
      </c>
      <c r="B19" s="180">
        <v>252.43979999999999</v>
      </c>
      <c r="C19" s="180">
        <v>80.219530000000006</v>
      </c>
      <c r="D19" s="180">
        <v>162.6164</v>
      </c>
      <c r="E19" s="180">
        <v>45.876840000000001</v>
      </c>
      <c r="F19" s="180">
        <v>81.592870000000005</v>
      </c>
      <c r="G19" s="180">
        <v>35.945610000000002</v>
      </c>
    </row>
    <row r="20" spans="1:7">
      <c r="A20" s="190">
        <v>2002</v>
      </c>
      <c r="B20" s="180">
        <v>271.25990000000002</v>
      </c>
      <c r="C20" s="180">
        <v>83.175839999999994</v>
      </c>
      <c r="D20" s="180">
        <v>166.70400000000001</v>
      </c>
      <c r="E20" s="180">
        <v>50.494950000000003</v>
      </c>
      <c r="F20" s="180">
        <v>81.841220000000007</v>
      </c>
      <c r="G20" s="180">
        <v>33.934939999999997</v>
      </c>
    </row>
    <row r="21" spans="1:7">
      <c r="A21" s="190">
        <v>2003</v>
      </c>
      <c r="B21" s="180">
        <v>277.86130000000003</v>
      </c>
      <c r="C21" s="180">
        <v>84.738349999999997</v>
      </c>
      <c r="D21" s="180">
        <v>176.14169999999999</v>
      </c>
      <c r="E21" s="180">
        <v>51.784889999999997</v>
      </c>
      <c r="F21" s="180">
        <v>81.309309999999996</v>
      </c>
      <c r="G21" s="180">
        <v>32.819690000000001</v>
      </c>
    </row>
    <row r="22" spans="1:7">
      <c r="A22" s="192">
        <v>2004</v>
      </c>
      <c r="B22" s="180">
        <v>295.37009999999998</v>
      </c>
      <c r="C22" s="180">
        <v>93.427300000000002</v>
      </c>
      <c r="D22" s="180">
        <v>189.49170000000001</v>
      </c>
      <c r="E22" s="180">
        <v>57.148899999999998</v>
      </c>
      <c r="F22" s="180">
        <v>93.410129999999995</v>
      </c>
      <c r="G22" s="180">
        <v>37.69417</v>
      </c>
    </row>
    <row r="23" spans="1:7">
      <c r="A23" s="190">
        <v>2005</v>
      </c>
      <c r="B23" s="180">
        <v>309.839</v>
      </c>
      <c r="C23" s="180">
        <v>104.179</v>
      </c>
      <c r="D23" s="180">
        <v>199.35130000000001</v>
      </c>
      <c r="E23" s="180">
        <v>70.93338</v>
      </c>
      <c r="F23" s="180">
        <v>96.733890000000002</v>
      </c>
      <c r="G23" s="180">
        <v>45.039099999999998</v>
      </c>
    </row>
    <row r="24" spans="1:7">
      <c r="A24" s="190">
        <v>2006</v>
      </c>
      <c r="B24" s="180">
        <v>296.79160000000002</v>
      </c>
      <c r="C24" s="180">
        <v>105.2706</v>
      </c>
      <c r="D24" s="180">
        <v>187.5745</v>
      </c>
      <c r="E24" s="180">
        <v>65.20778</v>
      </c>
      <c r="F24" s="180">
        <v>90.126909999999995</v>
      </c>
      <c r="G24" s="180">
        <v>40.784239999999997</v>
      </c>
    </row>
    <row r="25" spans="1:7">
      <c r="A25" s="190">
        <v>2007</v>
      </c>
      <c r="B25" s="180">
        <v>291.34949999999998</v>
      </c>
      <c r="C25" s="180">
        <v>107.1717</v>
      </c>
      <c r="D25" s="180">
        <v>193.90199999999999</v>
      </c>
      <c r="E25" s="180">
        <v>72.213220000000007</v>
      </c>
      <c r="F25" s="180">
        <v>89.612859999999998</v>
      </c>
      <c r="G25" s="180">
        <v>45.871810000000004</v>
      </c>
    </row>
    <row r="26" spans="1:7">
      <c r="A26" s="190">
        <v>2008</v>
      </c>
      <c r="B26" s="180">
        <v>305.3306</v>
      </c>
      <c r="C26" s="180">
        <v>114.407</v>
      </c>
      <c r="D26" s="180">
        <v>214.13509999999999</v>
      </c>
      <c r="E26" s="180">
        <v>82.225049999999996</v>
      </c>
      <c r="F26" s="180">
        <v>93.414010000000005</v>
      </c>
      <c r="G26" s="180">
        <v>46.076540000000001</v>
      </c>
    </row>
    <row r="27" spans="1:7">
      <c r="A27" s="190">
        <v>2009</v>
      </c>
      <c r="B27" s="180">
        <v>292.19499999999999</v>
      </c>
      <c r="C27" s="180">
        <v>111.50149999999999</v>
      </c>
      <c r="D27" s="180">
        <v>199.16900000000001</v>
      </c>
      <c r="E27" s="180">
        <v>74.062299999999993</v>
      </c>
      <c r="F27" s="180">
        <v>95.69032</v>
      </c>
      <c r="G27" s="180">
        <v>46.280299999999997</v>
      </c>
    </row>
    <row r="28" spans="1:7">
      <c r="A28" s="190">
        <v>2010</v>
      </c>
      <c r="B28" s="180">
        <v>296.59320000000002</v>
      </c>
      <c r="C28" s="180">
        <v>120.3432</v>
      </c>
      <c r="D28" s="180">
        <v>206.41059999999999</v>
      </c>
      <c r="E28" s="180">
        <v>81.229950000000002</v>
      </c>
      <c r="F28" s="180">
        <v>96.186580000000006</v>
      </c>
      <c r="G28" s="180">
        <v>53.119979999999998</v>
      </c>
    </row>
    <row r="29" spans="1:7">
      <c r="A29" s="190">
        <v>2011</v>
      </c>
      <c r="B29" s="180">
        <v>282.04629999999997</v>
      </c>
      <c r="C29" s="180">
        <v>122.9143</v>
      </c>
      <c r="D29" s="180">
        <v>201.03890000000001</v>
      </c>
      <c r="E29" s="180">
        <v>82.409080000000003</v>
      </c>
      <c r="F29" s="180">
        <v>108.9528</v>
      </c>
      <c r="G29" s="180">
        <v>57.000309999999999</v>
      </c>
    </row>
    <row r="30" spans="1:7">
      <c r="A30" s="192"/>
      <c r="B30" s="193"/>
      <c r="C30" s="193"/>
      <c r="D30" s="194"/>
      <c r="E30" s="181"/>
      <c r="F30" s="182"/>
      <c r="G30" s="182"/>
    </row>
    <row r="31" spans="1:7">
      <c r="A31" s="192"/>
      <c r="B31" s="189"/>
      <c r="C31" s="189"/>
      <c r="D31" s="189"/>
      <c r="E31" s="181"/>
      <c r="F31" s="182"/>
      <c r="G31" s="182"/>
    </row>
    <row r="32" spans="1:7">
      <c r="A32" s="192"/>
      <c r="B32" s="189"/>
      <c r="C32" s="189"/>
      <c r="D32" s="181"/>
      <c r="E32" s="181"/>
      <c r="F32" s="182"/>
      <c r="G32" s="182"/>
    </row>
    <row r="33" spans="1:7">
      <c r="B33" s="189"/>
      <c r="C33" s="189"/>
      <c r="F33" s="188"/>
    </row>
    <row r="34" spans="1:7">
      <c r="A34" s="195"/>
      <c r="B34" s="188"/>
      <c r="D34" s="188"/>
      <c r="F34" s="188"/>
    </row>
    <row r="35" spans="1:7">
      <c r="A35" s="192"/>
      <c r="B35" s="188"/>
      <c r="C35" s="188"/>
      <c r="D35" s="188"/>
      <c r="E35" s="188"/>
      <c r="F35" s="188"/>
    </row>
    <row r="36" spans="1:7">
      <c r="A36" s="196"/>
      <c r="E36" s="197"/>
      <c r="F36" s="197"/>
      <c r="G36" s="197"/>
    </row>
    <row r="37" spans="1:7">
      <c r="A37" s="196"/>
      <c r="E37" s="197"/>
      <c r="F37" s="197"/>
      <c r="G37" s="197"/>
    </row>
    <row r="38" spans="1:7">
      <c r="A38" s="196"/>
      <c r="E38" s="197"/>
      <c r="F38" s="197"/>
      <c r="G38" s="197"/>
    </row>
    <row r="39" spans="1:7">
      <c r="A39" s="196"/>
      <c r="E39" s="197"/>
      <c r="F39" s="197"/>
      <c r="G39" s="197"/>
    </row>
    <row r="40" spans="1:7">
      <c r="A40" s="196"/>
      <c r="E40" s="197"/>
      <c r="F40" s="197"/>
      <c r="G40" s="197"/>
    </row>
    <row r="41" spans="1:7">
      <c r="A41" s="196"/>
      <c r="E41" s="197"/>
      <c r="F41" s="197"/>
      <c r="G41" s="197"/>
    </row>
    <row r="42" spans="1:7">
      <c r="A42" s="196"/>
      <c r="E42" s="197"/>
      <c r="F42" s="197"/>
      <c r="G42" s="197"/>
    </row>
    <row r="43" spans="1:7">
      <c r="A43" s="196"/>
      <c r="E43" s="197"/>
      <c r="F43" s="197"/>
      <c r="G43" s="197"/>
    </row>
    <row r="44" spans="1:7">
      <c r="A44" s="196"/>
      <c r="E44" s="197"/>
      <c r="F44" s="197"/>
      <c r="G44" s="197"/>
    </row>
    <row r="45" spans="1:7">
      <c r="A45" s="196"/>
      <c r="E45" s="197"/>
      <c r="F45" s="197"/>
      <c r="G45" s="197"/>
    </row>
    <row r="46" spans="1:7">
      <c r="A46" s="196"/>
      <c r="E46" s="197"/>
      <c r="F46" s="197"/>
      <c r="G46" s="197"/>
    </row>
    <row r="47" spans="1:7">
      <c r="A47" s="196"/>
      <c r="E47" s="197"/>
      <c r="F47" s="197"/>
      <c r="G47" s="197"/>
    </row>
    <row r="48" spans="1:7">
      <c r="A48" s="196"/>
      <c r="E48" s="197"/>
      <c r="F48" s="197"/>
      <c r="G48" s="197"/>
    </row>
    <row r="49" spans="1:7">
      <c r="A49" s="196"/>
      <c r="E49" s="197"/>
      <c r="F49" s="197"/>
      <c r="G49" s="197"/>
    </row>
    <row r="50" spans="1:7">
      <c r="A50" s="196"/>
      <c r="E50" s="197"/>
      <c r="F50" s="197"/>
      <c r="G50" s="197"/>
    </row>
    <row r="51" spans="1:7">
      <c r="A51" s="196"/>
      <c r="E51" s="197"/>
      <c r="F51" s="197"/>
      <c r="G51" s="197"/>
    </row>
    <row r="52" spans="1:7">
      <c r="A52" s="196"/>
      <c r="E52" s="197"/>
      <c r="F52" s="197"/>
      <c r="G52" s="197"/>
    </row>
    <row r="53" spans="1:7">
      <c r="A53" s="196"/>
      <c r="E53" s="197"/>
      <c r="F53" s="197"/>
      <c r="G53" s="197"/>
    </row>
    <row r="54" spans="1:7">
      <c r="A54" s="196"/>
      <c r="E54" s="197"/>
      <c r="F54" s="197"/>
      <c r="G54" s="197"/>
    </row>
    <row r="55" spans="1:7">
      <c r="A55" s="196"/>
      <c r="E55" s="197"/>
      <c r="F55" s="197"/>
      <c r="G55" s="197"/>
    </row>
    <row r="56" spans="1:7">
      <c r="A56" s="196"/>
      <c r="E56" s="197"/>
      <c r="F56" s="197"/>
      <c r="G56" s="197"/>
    </row>
    <row r="57" spans="1:7">
      <c r="A57" s="196"/>
      <c r="E57" s="197"/>
      <c r="F57" s="197"/>
      <c r="G57" s="197"/>
    </row>
    <row r="58" spans="1:7">
      <c r="A58" s="196"/>
      <c r="E58" s="197"/>
      <c r="F58" s="197"/>
      <c r="G58" s="197"/>
    </row>
    <row r="59" spans="1:7">
      <c r="A59" s="196"/>
      <c r="E59" s="197"/>
      <c r="F59" s="197"/>
      <c r="G59" s="197"/>
    </row>
    <row r="60" spans="1:7">
      <c r="A60" s="196"/>
      <c r="E60" s="197"/>
      <c r="F60" s="197"/>
      <c r="G60" s="197"/>
    </row>
    <row r="61" spans="1:7">
      <c r="A61" s="196"/>
      <c r="E61" s="197"/>
      <c r="F61" s="197"/>
      <c r="G61" s="197"/>
    </row>
    <row r="62" spans="1:7">
      <c r="A62" s="196"/>
      <c r="E62" s="197"/>
      <c r="F62" s="197"/>
      <c r="G62" s="197"/>
    </row>
    <row r="63" spans="1:7">
      <c r="A63" s="196"/>
      <c r="E63" s="197"/>
      <c r="F63" s="197"/>
      <c r="G63" s="197"/>
    </row>
    <row r="64" spans="1:7">
      <c r="A64" s="196"/>
      <c r="E64" s="197"/>
      <c r="F64" s="197"/>
      <c r="G64" s="197"/>
    </row>
    <row r="65" spans="1:7">
      <c r="A65" s="196"/>
      <c r="E65" s="197"/>
      <c r="F65" s="197"/>
      <c r="G65" s="197"/>
    </row>
    <row r="66" spans="1:7">
      <c r="A66" s="196"/>
      <c r="E66" s="197"/>
      <c r="F66" s="197"/>
      <c r="G66" s="197"/>
    </row>
    <row r="67" spans="1:7">
      <c r="A67" s="196"/>
      <c r="E67" s="197"/>
      <c r="F67" s="197"/>
      <c r="G67" s="197"/>
    </row>
    <row r="68" spans="1:7">
      <c r="A68" s="196"/>
      <c r="E68" s="197"/>
      <c r="F68" s="197"/>
      <c r="G68" s="197"/>
    </row>
    <row r="69" spans="1:7">
      <c r="A69" s="196"/>
      <c r="E69" s="197"/>
      <c r="F69" s="197"/>
      <c r="G69" s="197"/>
    </row>
    <row r="70" spans="1:7">
      <c r="A70" s="196"/>
      <c r="E70" s="197"/>
      <c r="F70" s="197"/>
      <c r="G70" s="197"/>
    </row>
    <row r="71" spans="1:7">
      <c r="A71" s="196"/>
      <c r="E71" s="197"/>
      <c r="F71" s="197"/>
      <c r="G71" s="197"/>
    </row>
    <row r="72" spans="1:7">
      <c r="A72" s="196"/>
      <c r="E72" s="197"/>
      <c r="F72" s="197"/>
      <c r="G72" s="197"/>
    </row>
    <row r="73" spans="1:7">
      <c r="A73" s="196"/>
      <c r="E73" s="197"/>
      <c r="F73" s="197"/>
      <c r="G73" s="197"/>
    </row>
    <row r="74" spans="1:7">
      <c r="A74" s="196"/>
      <c r="E74" s="197"/>
      <c r="F74" s="197"/>
      <c r="G74" s="197"/>
    </row>
    <row r="75" spans="1:7">
      <c r="A75" s="196"/>
      <c r="E75" s="197"/>
      <c r="F75" s="197"/>
      <c r="G75" s="197"/>
    </row>
    <row r="76" spans="1:7">
      <c r="A76" s="196"/>
      <c r="E76" s="197"/>
      <c r="F76" s="197"/>
      <c r="G76" s="197"/>
    </row>
    <row r="77" spans="1:7">
      <c r="A77" s="196"/>
      <c r="E77" s="197"/>
      <c r="F77" s="197"/>
      <c r="G77" s="197"/>
    </row>
    <row r="78" spans="1:7">
      <c r="A78" s="196"/>
      <c r="E78" s="197"/>
      <c r="F78" s="197"/>
      <c r="G78" s="197"/>
    </row>
    <row r="79" spans="1:7">
      <c r="A79" s="196"/>
      <c r="E79" s="197"/>
      <c r="F79" s="197"/>
      <c r="G79" s="197"/>
    </row>
    <row r="80" spans="1:7">
      <c r="A80" s="196"/>
      <c r="E80" s="197"/>
      <c r="F80" s="197"/>
      <c r="G80" s="197"/>
    </row>
    <row r="81" spans="1:7">
      <c r="A81" s="196"/>
      <c r="E81" s="197"/>
      <c r="F81" s="197"/>
      <c r="G81" s="197"/>
    </row>
    <row r="82" spans="1:7">
      <c r="A82" s="196"/>
      <c r="E82" s="197"/>
      <c r="F82" s="197"/>
      <c r="G82" s="197"/>
    </row>
    <row r="83" spans="1:7">
      <c r="A83" s="196"/>
      <c r="E83" s="197"/>
      <c r="F83" s="197"/>
      <c r="G83" s="197"/>
    </row>
    <row r="84" spans="1:7">
      <c r="A84" s="196"/>
      <c r="E84" s="197"/>
      <c r="F84" s="197"/>
      <c r="G84" s="197"/>
    </row>
    <row r="85" spans="1:7">
      <c r="A85" s="196"/>
      <c r="E85" s="197"/>
      <c r="F85" s="197"/>
      <c r="G85" s="197"/>
    </row>
    <row r="86" spans="1:7">
      <c r="A86" s="196"/>
      <c r="E86" s="197"/>
      <c r="F86" s="197"/>
      <c r="G86" s="197"/>
    </row>
    <row r="87" spans="1:7">
      <c r="A87" s="196"/>
      <c r="E87" s="197"/>
      <c r="F87" s="197"/>
      <c r="G87" s="197"/>
    </row>
  </sheetData>
  <mergeCells count="3">
    <mergeCell ref="B9:C9"/>
    <mergeCell ref="D9:E9"/>
    <mergeCell ref="F9:G9"/>
  </mergeCells>
  <pageMargins left="0.75" right="0.75" top="1" bottom="1" header="0.5" footer="0.5"/>
  <pageSetup scale="6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showGridLines="0" zoomScaleNormal="100" workbookViewId="0"/>
  </sheetViews>
  <sheetFormatPr defaultRowHeight="15"/>
  <cols>
    <col min="1" max="1" width="6.85546875" style="164" customWidth="1"/>
    <col min="2" max="3" width="19.5703125" style="165" customWidth="1"/>
    <col min="4" max="5" width="19.5703125" style="178" customWidth="1"/>
    <col min="6" max="238" width="9.140625" style="165"/>
    <col min="239" max="239" width="27.28515625" style="165" bestFit="1" customWidth="1"/>
    <col min="240" max="240" width="6.85546875" style="165" customWidth="1"/>
    <col min="241" max="241" width="9.42578125" style="165" customWidth="1"/>
    <col min="242" max="249" width="7.5703125" style="165" customWidth="1"/>
    <col min="250" max="252" width="16" style="165" customWidth="1"/>
    <col min="253" max="253" width="7.5703125" style="165" customWidth="1"/>
    <col min="254" max="494" width="9.140625" style="165"/>
    <col min="495" max="495" width="27.28515625" style="165" bestFit="1" customWidth="1"/>
    <col min="496" max="496" width="6.85546875" style="165" customWidth="1"/>
    <col min="497" max="497" width="9.42578125" style="165" customWidth="1"/>
    <col min="498" max="505" width="7.5703125" style="165" customWidth="1"/>
    <col min="506" max="508" width="16" style="165" customWidth="1"/>
    <col min="509" max="509" width="7.5703125" style="165" customWidth="1"/>
    <col min="510" max="750" width="9.140625" style="165"/>
    <col min="751" max="751" width="27.28515625" style="165" bestFit="1" customWidth="1"/>
    <col min="752" max="752" width="6.85546875" style="165" customWidth="1"/>
    <col min="753" max="753" width="9.42578125" style="165" customWidth="1"/>
    <col min="754" max="761" width="7.5703125" style="165" customWidth="1"/>
    <col min="762" max="764" width="16" style="165" customWidth="1"/>
    <col min="765" max="765" width="7.5703125" style="165" customWidth="1"/>
    <col min="766" max="1006" width="9.140625" style="165"/>
    <col min="1007" max="1007" width="27.28515625" style="165" bestFit="1" customWidth="1"/>
    <col min="1008" max="1008" width="6.85546875" style="165" customWidth="1"/>
    <col min="1009" max="1009" width="9.42578125" style="165" customWidth="1"/>
    <col min="1010" max="1017" width="7.5703125" style="165" customWidth="1"/>
    <col min="1018" max="1020" width="16" style="165" customWidth="1"/>
    <col min="1021" max="1021" width="7.5703125" style="165" customWidth="1"/>
    <col min="1022" max="1262" width="9.140625" style="165"/>
    <col min="1263" max="1263" width="27.28515625" style="165" bestFit="1" customWidth="1"/>
    <col min="1264" max="1264" width="6.85546875" style="165" customWidth="1"/>
    <col min="1265" max="1265" width="9.42578125" style="165" customWidth="1"/>
    <col min="1266" max="1273" width="7.5703125" style="165" customWidth="1"/>
    <col min="1274" max="1276" width="16" style="165" customWidth="1"/>
    <col min="1277" max="1277" width="7.5703125" style="165" customWidth="1"/>
    <col min="1278" max="1518" width="9.140625" style="165"/>
    <col min="1519" max="1519" width="27.28515625" style="165" bestFit="1" customWidth="1"/>
    <col min="1520" max="1520" width="6.85546875" style="165" customWidth="1"/>
    <col min="1521" max="1521" width="9.42578125" style="165" customWidth="1"/>
    <col min="1522" max="1529" width="7.5703125" style="165" customWidth="1"/>
    <col min="1530" max="1532" width="16" style="165" customWidth="1"/>
    <col min="1533" max="1533" width="7.5703125" style="165" customWidth="1"/>
    <col min="1534" max="1774" width="9.140625" style="165"/>
    <col min="1775" max="1775" width="27.28515625" style="165" bestFit="1" customWidth="1"/>
    <col min="1776" max="1776" width="6.85546875" style="165" customWidth="1"/>
    <col min="1777" max="1777" width="9.42578125" style="165" customWidth="1"/>
    <col min="1778" max="1785" width="7.5703125" style="165" customWidth="1"/>
    <col min="1786" max="1788" width="16" style="165" customWidth="1"/>
    <col min="1789" max="1789" width="7.5703125" style="165" customWidth="1"/>
    <col min="1790" max="2030" width="9.140625" style="165"/>
    <col min="2031" max="2031" width="27.28515625" style="165" bestFit="1" customWidth="1"/>
    <col min="2032" max="2032" width="6.85546875" style="165" customWidth="1"/>
    <col min="2033" max="2033" width="9.42578125" style="165" customWidth="1"/>
    <col min="2034" max="2041" width="7.5703125" style="165" customWidth="1"/>
    <col min="2042" max="2044" width="16" style="165" customWidth="1"/>
    <col min="2045" max="2045" width="7.5703125" style="165" customWidth="1"/>
    <col min="2046" max="2286" width="9.140625" style="165"/>
    <col min="2287" max="2287" width="27.28515625" style="165" bestFit="1" customWidth="1"/>
    <col min="2288" max="2288" width="6.85546875" style="165" customWidth="1"/>
    <col min="2289" max="2289" width="9.42578125" style="165" customWidth="1"/>
    <col min="2290" max="2297" width="7.5703125" style="165" customWidth="1"/>
    <col min="2298" max="2300" width="16" style="165" customWidth="1"/>
    <col min="2301" max="2301" width="7.5703125" style="165" customWidth="1"/>
    <col min="2302" max="2542" width="9.140625" style="165"/>
    <col min="2543" max="2543" width="27.28515625" style="165" bestFit="1" customWidth="1"/>
    <col min="2544" max="2544" width="6.85546875" style="165" customWidth="1"/>
    <col min="2545" max="2545" width="9.42578125" style="165" customWidth="1"/>
    <col min="2546" max="2553" width="7.5703125" style="165" customWidth="1"/>
    <col min="2554" max="2556" width="16" style="165" customWidth="1"/>
    <col min="2557" max="2557" width="7.5703125" style="165" customWidth="1"/>
    <col min="2558" max="2798" width="9.140625" style="165"/>
    <col min="2799" max="2799" width="27.28515625" style="165" bestFit="1" customWidth="1"/>
    <col min="2800" max="2800" width="6.85546875" style="165" customWidth="1"/>
    <col min="2801" max="2801" width="9.42578125" style="165" customWidth="1"/>
    <col min="2802" max="2809" width="7.5703125" style="165" customWidth="1"/>
    <col min="2810" max="2812" width="16" style="165" customWidth="1"/>
    <col min="2813" max="2813" width="7.5703125" style="165" customWidth="1"/>
    <col min="2814" max="3054" width="9.140625" style="165"/>
    <col min="3055" max="3055" width="27.28515625" style="165" bestFit="1" customWidth="1"/>
    <col min="3056" max="3056" width="6.85546875" style="165" customWidth="1"/>
    <col min="3057" max="3057" width="9.42578125" style="165" customWidth="1"/>
    <col min="3058" max="3065" width="7.5703125" style="165" customWidth="1"/>
    <col min="3066" max="3068" width="16" style="165" customWidth="1"/>
    <col min="3069" max="3069" width="7.5703125" style="165" customWidth="1"/>
    <col min="3070" max="3310" width="9.140625" style="165"/>
    <col min="3311" max="3311" width="27.28515625" style="165" bestFit="1" customWidth="1"/>
    <col min="3312" max="3312" width="6.85546875" style="165" customWidth="1"/>
    <col min="3313" max="3313" width="9.42578125" style="165" customWidth="1"/>
    <col min="3314" max="3321" width="7.5703125" style="165" customWidth="1"/>
    <col min="3322" max="3324" width="16" style="165" customWidth="1"/>
    <col min="3325" max="3325" width="7.5703125" style="165" customWidth="1"/>
    <col min="3326" max="3566" width="9.140625" style="165"/>
    <col min="3567" max="3567" width="27.28515625" style="165" bestFit="1" customWidth="1"/>
    <col min="3568" max="3568" width="6.85546875" style="165" customWidth="1"/>
    <col min="3569" max="3569" width="9.42578125" style="165" customWidth="1"/>
    <col min="3570" max="3577" width="7.5703125" style="165" customWidth="1"/>
    <col min="3578" max="3580" width="16" style="165" customWidth="1"/>
    <col min="3581" max="3581" width="7.5703125" style="165" customWidth="1"/>
    <col min="3582" max="3822" width="9.140625" style="165"/>
    <col min="3823" max="3823" width="27.28515625" style="165" bestFit="1" customWidth="1"/>
    <col min="3824" max="3824" width="6.85546875" style="165" customWidth="1"/>
    <col min="3825" max="3825" width="9.42578125" style="165" customWidth="1"/>
    <col min="3826" max="3833" width="7.5703125" style="165" customWidth="1"/>
    <col min="3834" max="3836" width="16" style="165" customWidth="1"/>
    <col min="3837" max="3837" width="7.5703125" style="165" customWidth="1"/>
    <col min="3838" max="4078" width="9.140625" style="165"/>
    <col min="4079" max="4079" width="27.28515625" style="165" bestFit="1" customWidth="1"/>
    <col min="4080" max="4080" width="6.85546875" style="165" customWidth="1"/>
    <col min="4081" max="4081" width="9.42578125" style="165" customWidth="1"/>
    <col min="4082" max="4089" width="7.5703125" style="165" customWidth="1"/>
    <col min="4090" max="4092" width="16" style="165" customWidth="1"/>
    <col min="4093" max="4093" width="7.5703125" style="165" customWidth="1"/>
    <col min="4094" max="4334" width="9.140625" style="165"/>
    <col min="4335" max="4335" width="27.28515625" style="165" bestFit="1" customWidth="1"/>
    <col min="4336" max="4336" width="6.85546875" style="165" customWidth="1"/>
    <col min="4337" max="4337" width="9.42578125" style="165" customWidth="1"/>
    <col min="4338" max="4345" width="7.5703125" style="165" customWidth="1"/>
    <col min="4346" max="4348" width="16" style="165" customWidth="1"/>
    <col min="4349" max="4349" width="7.5703125" style="165" customWidth="1"/>
    <col min="4350" max="4590" width="9.140625" style="165"/>
    <col min="4591" max="4591" width="27.28515625" style="165" bestFit="1" customWidth="1"/>
    <col min="4592" max="4592" width="6.85546875" style="165" customWidth="1"/>
    <col min="4593" max="4593" width="9.42578125" style="165" customWidth="1"/>
    <col min="4594" max="4601" width="7.5703125" style="165" customWidth="1"/>
    <col min="4602" max="4604" width="16" style="165" customWidth="1"/>
    <col min="4605" max="4605" width="7.5703125" style="165" customWidth="1"/>
    <col min="4606" max="4846" width="9.140625" style="165"/>
    <col min="4847" max="4847" width="27.28515625" style="165" bestFit="1" customWidth="1"/>
    <col min="4848" max="4848" width="6.85546875" style="165" customWidth="1"/>
    <col min="4849" max="4849" width="9.42578125" style="165" customWidth="1"/>
    <col min="4850" max="4857" width="7.5703125" style="165" customWidth="1"/>
    <col min="4858" max="4860" width="16" style="165" customWidth="1"/>
    <col min="4861" max="4861" width="7.5703125" style="165" customWidth="1"/>
    <col min="4862" max="5102" width="9.140625" style="165"/>
    <col min="5103" max="5103" width="27.28515625" style="165" bestFit="1" customWidth="1"/>
    <col min="5104" max="5104" width="6.85546875" style="165" customWidth="1"/>
    <col min="5105" max="5105" width="9.42578125" style="165" customWidth="1"/>
    <col min="5106" max="5113" width="7.5703125" style="165" customWidth="1"/>
    <col min="5114" max="5116" width="16" style="165" customWidth="1"/>
    <col min="5117" max="5117" width="7.5703125" style="165" customWidth="1"/>
    <col min="5118" max="5358" width="9.140625" style="165"/>
    <col min="5359" max="5359" width="27.28515625" style="165" bestFit="1" customWidth="1"/>
    <col min="5360" max="5360" width="6.85546875" style="165" customWidth="1"/>
    <col min="5361" max="5361" width="9.42578125" style="165" customWidth="1"/>
    <col min="5362" max="5369" width="7.5703125" style="165" customWidth="1"/>
    <col min="5370" max="5372" width="16" style="165" customWidth="1"/>
    <col min="5373" max="5373" width="7.5703125" style="165" customWidth="1"/>
    <col min="5374" max="5614" width="9.140625" style="165"/>
    <col min="5615" max="5615" width="27.28515625" style="165" bestFit="1" customWidth="1"/>
    <col min="5616" max="5616" width="6.85546875" style="165" customWidth="1"/>
    <col min="5617" max="5617" width="9.42578125" style="165" customWidth="1"/>
    <col min="5618" max="5625" width="7.5703125" style="165" customWidth="1"/>
    <col min="5626" max="5628" width="16" style="165" customWidth="1"/>
    <col min="5629" max="5629" width="7.5703125" style="165" customWidth="1"/>
    <col min="5630" max="5870" width="9.140625" style="165"/>
    <col min="5871" max="5871" width="27.28515625" style="165" bestFit="1" customWidth="1"/>
    <col min="5872" max="5872" width="6.85546875" style="165" customWidth="1"/>
    <col min="5873" max="5873" width="9.42578125" style="165" customWidth="1"/>
    <col min="5874" max="5881" width="7.5703125" style="165" customWidth="1"/>
    <col min="5882" max="5884" width="16" style="165" customWidth="1"/>
    <col min="5885" max="5885" width="7.5703125" style="165" customWidth="1"/>
    <col min="5886" max="6126" width="9.140625" style="165"/>
    <col min="6127" max="6127" width="27.28515625" style="165" bestFit="1" customWidth="1"/>
    <col min="6128" max="6128" width="6.85546875" style="165" customWidth="1"/>
    <col min="6129" max="6129" width="9.42578125" style="165" customWidth="1"/>
    <col min="6130" max="6137" width="7.5703125" style="165" customWidth="1"/>
    <col min="6138" max="6140" width="16" style="165" customWidth="1"/>
    <col min="6141" max="6141" width="7.5703125" style="165" customWidth="1"/>
    <col min="6142" max="6382" width="9.140625" style="165"/>
    <col min="6383" max="6383" width="27.28515625" style="165" bestFit="1" customWidth="1"/>
    <col min="6384" max="6384" width="6.85546875" style="165" customWidth="1"/>
    <col min="6385" max="6385" width="9.42578125" style="165" customWidth="1"/>
    <col min="6386" max="6393" width="7.5703125" style="165" customWidth="1"/>
    <col min="6394" max="6396" width="16" style="165" customWidth="1"/>
    <col min="6397" max="6397" width="7.5703125" style="165" customWidth="1"/>
    <col min="6398" max="6638" width="9.140625" style="165"/>
    <col min="6639" max="6639" width="27.28515625" style="165" bestFit="1" customWidth="1"/>
    <col min="6640" max="6640" width="6.85546875" style="165" customWidth="1"/>
    <col min="6641" max="6641" width="9.42578125" style="165" customWidth="1"/>
    <col min="6642" max="6649" width="7.5703125" style="165" customWidth="1"/>
    <col min="6650" max="6652" width="16" style="165" customWidth="1"/>
    <col min="6653" max="6653" width="7.5703125" style="165" customWidth="1"/>
    <col min="6654" max="6894" width="9.140625" style="165"/>
    <col min="6895" max="6895" width="27.28515625" style="165" bestFit="1" customWidth="1"/>
    <col min="6896" max="6896" width="6.85546875" style="165" customWidth="1"/>
    <col min="6897" max="6897" width="9.42578125" style="165" customWidth="1"/>
    <col min="6898" max="6905" width="7.5703125" style="165" customWidth="1"/>
    <col min="6906" max="6908" width="16" style="165" customWidth="1"/>
    <col min="6909" max="6909" width="7.5703125" style="165" customWidth="1"/>
    <col min="6910" max="7150" width="9.140625" style="165"/>
    <col min="7151" max="7151" width="27.28515625" style="165" bestFit="1" customWidth="1"/>
    <col min="7152" max="7152" width="6.85546875" style="165" customWidth="1"/>
    <col min="7153" max="7153" width="9.42578125" style="165" customWidth="1"/>
    <col min="7154" max="7161" width="7.5703125" style="165" customWidth="1"/>
    <col min="7162" max="7164" width="16" style="165" customWidth="1"/>
    <col min="7165" max="7165" width="7.5703125" style="165" customWidth="1"/>
    <col min="7166" max="7406" width="9.140625" style="165"/>
    <col min="7407" max="7407" width="27.28515625" style="165" bestFit="1" customWidth="1"/>
    <col min="7408" max="7408" width="6.85546875" style="165" customWidth="1"/>
    <col min="7409" max="7409" width="9.42578125" style="165" customWidth="1"/>
    <col min="7410" max="7417" width="7.5703125" style="165" customWidth="1"/>
    <col min="7418" max="7420" width="16" style="165" customWidth="1"/>
    <col min="7421" max="7421" width="7.5703125" style="165" customWidth="1"/>
    <col min="7422" max="7662" width="9.140625" style="165"/>
    <col min="7663" max="7663" width="27.28515625" style="165" bestFit="1" customWidth="1"/>
    <col min="7664" max="7664" width="6.85546875" style="165" customWidth="1"/>
    <col min="7665" max="7665" width="9.42578125" style="165" customWidth="1"/>
    <col min="7666" max="7673" width="7.5703125" style="165" customWidth="1"/>
    <col min="7674" max="7676" width="16" style="165" customWidth="1"/>
    <col min="7677" max="7677" width="7.5703125" style="165" customWidth="1"/>
    <col min="7678" max="7918" width="9.140625" style="165"/>
    <col min="7919" max="7919" width="27.28515625" style="165" bestFit="1" customWidth="1"/>
    <col min="7920" max="7920" width="6.85546875" style="165" customWidth="1"/>
    <col min="7921" max="7921" width="9.42578125" style="165" customWidth="1"/>
    <col min="7922" max="7929" width="7.5703125" style="165" customWidth="1"/>
    <col min="7930" max="7932" width="16" style="165" customWidth="1"/>
    <col min="7933" max="7933" width="7.5703125" style="165" customWidth="1"/>
    <col min="7934" max="8174" width="9.140625" style="165"/>
    <col min="8175" max="8175" width="27.28515625" style="165" bestFit="1" customWidth="1"/>
    <col min="8176" max="8176" width="6.85546875" style="165" customWidth="1"/>
    <col min="8177" max="8177" width="9.42578125" style="165" customWidth="1"/>
    <col min="8178" max="8185" width="7.5703125" style="165" customWidth="1"/>
    <col min="8186" max="8188" width="16" style="165" customWidth="1"/>
    <col min="8189" max="8189" width="7.5703125" style="165" customWidth="1"/>
    <col min="8190" max="8430" width="9.140625" style="165"/>
    <col min="8431" max="8431" width="27.28515625" style="165" bestFit="1" customWidth="1"/>
    <col min="8432" max="8432" width="6.85546875" style="165" customWidth="1"/>
    <col min="8433" max="8433" width="9.42578125" style="165" customWidth="1"/>
    <col min="8434" max="8441" width="7.5703125" style="165" customWidth="1"/>
    <col min="8442" max="8444" width="16" style="165" customWidth="1"/>
    <col min="8445" max="8445" width="7.5703125" style="165" customWidth="1"/>
    <col min="8446" max="8686" width="9.140625" style="165"/>
    <col min="8687" max="8687" width="27.28515625" style="165" bestFit="1" customWidth="1"/>
    <col min="8688" max="8688" width="6.85546875" style="165" customWidth="1"/>
    <col min="8689" max="8689" width="9.42578125" style="165" customWidth="1"/>
    <col min="8690" max="8697" width="7.5703125" style="165" customWidth="1"/>
    <col min="8698" max="8700" width="16" style="165" customWidth="1"/>
    <col min="8701" max="8701" width="7.5703125" style="165" customWidth="1"/>
    <col min="8702" max="8942" width="9.140625" style="165"/>
    <col min="8943" max="8943" width="27.28515625" style="165" bestFit="1" customWidth="1"/>
    <col min="8944" max="8944" width="6.85546875" style="165" customWidth="1"/>
    <col min="8945" max="8945" width="9.42578125" style="165" customWidth="1"/>
    <col min="8946" max="8953" width="7.5703125" style="165" customWidth="1"/>
    <col min="8954" max="8956" width="16" style="165" customWidth="1"/>
    <col min="8957" max="8957" width="7.5703125" style="165" customWidth="1"/>
    <col min="8958" max="9198" width="9.140625" style="165"/>
    <col min="9199" max="9199" width="27.28515625" style="165" bestFit="1" customWidth="1"/>
    <col min="9200" max="9200" width="6.85546875" style="165" customWidth="1"/>
    <col min="9201" max="9201" width="9.42578125" style="165" customWidth="1"/>
    <col min="9202" max="9209" width="7.5703125" style="165" customWidth="1"/>
    <col min="9210" max="9212" width="16" style="165" customWidth="1"/>
    <col min="9213" max="9213" width="7.5703125" style="165" customWidth="1"/>
    <col min="9214" max="9454" width="9.140625" style="165"/>
    <col min="9455" max="9455" width="27.28515625" style="165" bestFit="1" customWidth="1"/>
    <col min="9456" max="9456" width="6.85546875" style="165" customWidth="1"/>
    <col min="9457" max="9457" width="9.42578125" style="165" customWidth="1"/>
    <col min="9458" max="9465" width="7.5703125" style="165" customWidth="1"/>
    <col min="9466" max="9468" width="16" style="165" customWidth="1"/>
    <col min="9469" max="9469" width="7.5703125" style="165" customWidth="1"/>
    <col min="9470" max="9710" width="9.140625" style="165"/>
    <col min="9711" max="9711" width="27.28515625" style="165" bestFit="1" customWidth="1"/>
    <col min="9712" max="9712" width="6.85546875" style="165" customWidth="1"/>
    <col min="9713" max="9713" width="9.42578125" style="165" customWidth="1"/>
    <col min="9714" max="9721" width="7.5703125" style="165" customWidth="1"/>
    <col min="9722" max="9724" width="16" style="165" customWidth="1"/>
    <col min="9725" max="9725" width="7.5703125" style="165" customWidth="1"/>
    <col min="9726" max="9966" width="9.140625" style="165"/>
    <col min="9967" max="9967" width="27.28515625" style="165" bestFit="1" customWidth="1"/>
    <col min="9968" max="9968" width="6.85546875" style="165" customWidth="1"/>
    <col min="9969" max="9969" width="9.42578125" style="165" customWidth="1"/>
    <col min="9970" max="9977" width="7.5703125" style="165" customWidth="1"/>
    <col min="9978" max="9980" width="16" style="165" customWidth="1"/>
    <col min="9981" max="9981" width="7.5703125" style="165" customWidth="1"/>
    <col min="9982" max="10222" width="9.140625" style="165"/>
    <col min="10223" max="10223" width="27.28515625" style="165" bestFit="1" customWidth="1"/>
    <col min="10224" max="10224" width="6.85546875" style="165" customWidth="1"/>
    <col min="10225" max="10225" width="9.42578125" style="165" customWidth="1"/>
    <col min="10226" max="10233" width="7.5703125" style="165" customWidth="1"/>
    <col min="10234" max="10236" width="16" style="165" customWidth="1"/>
    <col min="10237" max="10237" width="7.5703125" style="165" customWidth="1"/>
    <col min="10238" max="10478" width="9.140625" style="165"/>
    <col min="10479" max="10479" width="27.28515625" style="165" bestFit="1" customWidth="1"/>
    <col min="10480" max="10480" width="6.85546875" style="165" customWidth="1"/>
    <col min="10481" max="10481" width="9.42578125" style="165" customWidth="1"/>
    <col min="10482" max="10489" width="7.5703125" style="165" customWidth="1"/>
    <col min="10490" max="10492" width="16" style="165" customWidth="1"/>
    <col min="10493" max="10493" width="7.5703125" style="165" customWidth="1"/>
    <col min="10494" max="10734" width="9.140625" style="165"/>
    <col min="10735" max="10735" width="27.28515625" style="165" bestFit="1" customWidth="1"/>
    <col min="10736" max="10736" width="6.85546875" style="165" customWidth="1"/>
    <col min="10737" max="10737" width="9.42578125" style="165" customWidth="1"/>
    <col min="10738" max="10745" width="7.5703125" style="165" customWidth="1"/>
    <col min="10746" max="10748" width="16" style="165" customWidth="1"/>
    <col min="10749" max="10749" width="7.5703125" style="165" customWidth="1"/>
    <col min="10750" max="10990" width="9.140625" style="165"/>
    <col min="10991" max="10991" width="27.28515625" style="165" bestFit="1" customWidth="1"/>
    <col min="10992" max="10992" width="6.85546875" style="165" customWidth="1"/>
    <col min="10993" max="10993" width="9.42578125" style="165" customWidth="1"/>
    <col min="10994" max="11001" width="7.5703125" style="165" customWidth="1"/>
    <col min="11002" max="11004" width="16" style="165" customWidth="1"/>
    <col min="11005" max="11005" width="7.5703125" style="165" customWidth="1"/>
    <col min="11006" max="11246" width="9.140625" style="165"/>
    <col min="11247" max="11247" width="27.28515625" style="165" bestFit="1" customWidth="1"/>
    <col min="11248" max="11248" width="6.85546875" style="165" customWidth="1"/>
    <col min="11249" max="11249" width="9.42578125" style="165" customWidth="1"/>
    <col min="11250" max="11257" width="7.5703125" style="165" customWidth="1"/>
    <col min="11258" max="11260" width="16" style="165" customWidth="1"/>
    <col min="11261" max="11261" width="7.5703125" style="165" customWidth="1"/>
    <col min="11262" max="11502" width="9.140625" style="165"/>
    <col min="11503" max="11503" width="27.28515625" style="165" bestFit="1" customWidth="1"/>
    <col min="11504" max="11504" width="6.85546875" style="165" customWidth="1"/>
    <col min="11505" max="11505" width="9.42578125" style="165" customWidth="1"/>
    <col min="11506" max="11513" width="7.5703125" style="165" customWidth="1"/>
    <col min="11514" max="11516" width="16" style="165" customWidth="1"/>
    <col min="11517" max="11517" width="7.5703125" style="165" customWidth="1"/>
    <col min="11518" max="11758" width="9.140625" style="165"/>
    <col min="11759" max="11759" width="27.28515625" style="165" bestFit="1" customWidth="1"/>
    <col min="11760" max="11760" width="6.85546875" style="165" customWidth="1"/>
    <col min="11761" max="11761" width="9.42578125" style="165" customWidth="1"/>
    <col min="11762" max="11769" width="7.5703125" style="165" customWidth="1"/>
    <col min="11770" max="11772" width="16" style="165" customWidth="1"/>
    <col min="11773" max="11773" width="7.5703125" style="165" customWidth="1"/>
    <col min="11774" max="12014" width="9.140625" style="165"/>
    <col min="12015" max="12015" width="27.28515625" style="165" bestFit="1" customWidth="1"/>
    <col min="12016" max="12016" width="6.85546875" style="165" customWidth="1"/>
    <col min="12017" max="12017" width="9.42578125" style="165" customWidth="1"/>
    <col min="12018" max="12025" width="7.5703125" style="165" customWidth="1"/>
    <col min="12026" max="12028" width="16" style="165" customWidth="1"/>
    <col min="12029" max="12029" width="7.5703125" style="165" customWidth="1"/>
    <col min="12030" max="12270" width="9.140625" style="165"/>
    <col min="12271" max="12271" width="27.28515625" style="165" bestFit="1" customWidth="1"/>
    <col min="12272" max="12272" width="6.85546875" style="165" customWidth="1"/>
    <col min="12273" max="12273" width="9.42578125" style="165" customWidth="1"/>
    <col min="12274" max="12281" width="7.5703125" style="165" customWidth="1"/>
    <col min="12282" max="12284" width="16" style="165" customWidth="1"/>
    <col min="12285" max="12285" width="7.5703125" style="165" customWidth="1"/>
    <col min="12286" max="12526" width="9.140625" style="165"/>
    <col min="12527" max="12527" width="27.28515625" style="165" bestFit="1" customWidth="1"/>
    <col min="12528" max="12528" width="6.85546875" style="165" customWidth="1"/>
    <col min="12529" max="12529" width="9.42578125" style="165" customWidth="1"/>
    <col min="12530" max="12537" width="7.5703125" style="165" customWidth="1"/>
    <col min="12538" max="12540" width="16" style="165" customWidth="1"/>
    <col min="12541" max="12541" width="7.5703125" style="165" customWidth="1"/>
    <col min="12542" max="12782" width="9.140625" style="165"/>
    <col min="12783" max="12783" width="27.28515625" style="165" bestFit="1" customWidth="1"/>
    <col min="12784" max="12784" width="6.85546875" style="165" customWidth="1"/>
    <col min="12785" max="12785" width="9.42578125" style="165" customWidth="1"/>
    <col min="12786" max="12793" width="7.5703125" style="165" customWidth="1"/>
    <col min="12794" max="12796" width="16" style="165" customWidth="1"/>
    <col min="12797" max="12797" width="7.5703125" style="165" customWidth="1"/>
    <col min="12798" max="13038" width="9.140625" style="165"/>
    <col min="13039" max="13039" width="27.28515625" style="165" bestFit="1" customWidth="1"/>
    <col min="13040" max="13040" width="6.85546875" style="165" customWidth="1"/>
    <col min="13041" max="13041" width="9.42578125" style="165" customWidth="1"/>
    <col min="13042" max="13049" width="7.5703125" style="165" customWidth="1"/>
    <col min="13050" max="13052" width="16" style="165" customWidth="1"/>
    <col min="13053" max="13053" width="7.5703125" style="165" customWidth="1"/>
    <col min="13054" max="13294" width="9.140625" style="165"/>
    <col min="13295" max="13295" width="27.28515625" style="165" bestFit="1" customWidth="1"/>
    <col min="13296" max="13296" width="6.85546875" style="165" customWidth="1"/>
    <col min="13297" max="13297" width="9.42578125" style="165" customWidth="1"/>
    <col min="13298" max="13305" width="7.5703125" style="165" customWidth="1"/>
    <col min="13306" max="13308" width="16" style="165" customWidth="1"/>
    <col min="13309" max="13309" width="7.5703125" style="165" customWidth="1"/>
    <col min="13310" max="13550" width="9.140625" style="165"/>
    <col min="13551" max="13551" width="27.28515625" style="165" bestFit="1" customWidth="1"/>
    <col min="13552" max="13552" width="6.85546875" style="165" customWidth="1"/>
    <col min="13553" max="13553" width="9.42578125" style="165" customWidth="1"/>
    <col min="13554" max="13561" width="7.5703125" style="165" customWidth="1"/>
    <col min="13562" max="13564" width="16" style="165" customWidth="1"/>
    <col min="13565" max="13565" width="7.5703125" style="165" customWidth="1"/>
    <col min="13566" max="13806" width="9.140625" style="165"/>
    <col min="13807" max="13807" width="27.28515625" style="165" bestFit="1" customWidth="1"/>
    <col min="13808" max="13808" width="6.85546875" style="165" customWidth="1"/>
    <col min="13809" max="13809" width="9.42578125" style="165" customWidth="1"/>
    <col min="13810" max="13817" width="7.5703125" style="165" customWidth="1"/>
    <col min="13818" max="13820" width="16" style="165" customWidth="1"/>
    <col min="13821" max="13821" width="7.5703125" style="165" customWidth="1"/>
    <col min="13822" max="14062" width="9.140625" style="165"/>
    <col min="14063" max="14063" width="27.28515625" style="165" bestFit="1" customWidth="1"/>
    <col min="14064" max="14064" width="6.85546875" style="165" customWidth="1"/>
    <col min="14065" max="14065" width="9.42578125" style="165" customWidth="1"/>
    <col min="14066" max="14073" width="7.5703125" style="165" customWidth="1"/>
    <col min="14074" max="14076" width="16" style="165" customWidth="1"/>
    <col min="14077" max="14077" width="7.5703125" style="165" customWidth="1"/>
    <col min="14078" max="14318" width="9.140625" style="165"/>
    <col min="14319" max="14319" width="27.28515625" style="165" bestFit="1" customWidth="1"/>
    <col min="14320" max="14320" width="6.85546875" style="165" customWidth="1"/>
    <col min="14321" max="14321" width="9.42578125" style="165" customWidth="1"/>
    <col min="14322" max="14329" width="7.5703125" style="165" customWidth="1"/>
    <col min="14330" max="14332" width="16" style="165" customWidth="1"/>
    <col min="14333" max="14333" width="7.5703125" style="165" customWidth="1"/>
    <col min="14334" max="14574" width="9.140625" style="165"/>
    <col min="14575" max="14575" width="27.28515625" style="165" bestFit="1" customWidth="1"/>
    <col min="14576" max="14576" width="6.85546875" style="165" customWidth="1"/>
    <col min="14577" max="14577" width="9.42578125" style="165" customWidth="1"/>
    <col min="14578" max="14585" width="7.5703125" style="165" customWidth="1"/>
    <col min="14586" max="14588" width="16" style="165" customWidth="1"/>
    <col min="14589" max="14589" width="7.5703125" style="165" customWidth="1"/>
    <col min="14590" max="14830" width="9.140625" style="165"/>
    <col min="14831" max="14831" width="27.28515625" style="165" bestFit="1" customWidth="1"/>
    <col min="14832" max="14832" width="6.85546875" style="165" customWidth="1"/>
    <col min="14833" max="14833" width="9.42578125" style="165" customWidth="1"/>
    <col min="14834" max="14841" width="7.5703125" style="165" customWidth="1"/>
    <col min="14842" max="14844" width="16" style="165" customWidth="1"/>
    <col min="14845" max="14845" width="7.5703125" style="165" customWidth="1"/>
    <col min="14846" max="15086" width="9.140625" style="165"/>
    <col min="15087" max="15087" width="27.28515625" style="165" bestFit="1" customWidth="1"/>
    <col min="15088" max="15088" width="6.85546875" style="165" customWidth="1"/>
    <col min="15089" max="15089" width="9.42578125" style="165" customWidth="1"/>
    <col min="15090" max="15097" width="7.5703125" style="165" customWidth="1"/>
    <col min="15098" max="15100" width="16" style="165" customWidth="1"/>
    <col min="15101" max="15101" width="7.5703125" style="165" customWidth="1"/>
    <col min="15102" max="15342" width="9.140625" style="165"/>
    <col min="15343" max="15343" width="27.28515625" style="165" bestFit="1" customWidth="1"/>
    <col min="15344" max="15344" width="6.85546875" style="165" customWidth="1"/>
    <col min="15345" max="15345" width="9.42578125" style="165" customWidth="1"/>
    <col min="15346" max="15353" width="7.5703125" style="165" customWidth="1"/>
    <col min="15354" max="15356" width="16" style="165" customWidth="1"/>
    <col min="15357" max="15357" width="7.5703125" style="165" customWidth="1"/>
    <col min="15358" max="15598" width="9.140625" style="165"/>
    <col min="15599" max="15599" width="27.28515625" style="165" bestFit="1" customWidth="1"/>
    <col min="15600" max="15600" width="6.85546875" style="165" customWidth="1"/>
    <col min="15601" max="15601" width="9.42578125" style="165" customWidth="1"/>
    <col min="15602" max="15609" width="7.5703125" style="165" customWidth="1"/>
    <col min="15610" max="15612" width="16" style="165" customWidth="1"/>
    <col min="15613" max="15613" width="7.5703125" style="165" customWidth="1"/>
    <col min="15614" max="15854" width="9.140625" style="165"/>
    <col min="15855" max="15855" width="27.28515625" style="165" bestFit="1" customWidth="1"/>
    <col min="15856" max="15856" width="6.85546875" style="165" customWidth="1"/>
    <col min="15857" max="15857" width="9.42578125" style="165" customWidth="1"/>
    <col min="15858" max="15865" width="7.5703125" style="165" customWidth="1"/>
    <col min="15866" max="15868" width="16" style="165" customWidth="1"/>
    <col min="15869" max="15869" width="7.5703125" style="165" customWidth="1"/>
    <col min="15870" max="16110" width="9.140625" style="165"/>
    <col min="16111" max="16111" width="27.28515625" style="165" bestFit="1" customWidth="1"/>
    <col min="16112" max="16112" width="6.85546875" style="165" customWidth="1"/>
    <col min="16113" max="16113" width="9.42578125" style="165" customWidth="1"/>
    <col min="16114" max="16121" width="7.5703125" style="165" customWidth="1"/>
    <col min="16122" max="16124" width="16" style="165" customWidth="1"/>
    <col min="16125" max="16125" width="7.5703125" style="165" customWidth="1"/>
    <col min="16126" max="16384" width="9.140625" style="165"/>
  </cols>
  <sheetData>
    <row r="1" spans="1:5">
      <c r="A1" s="164" t="s">
        <v>318</v>
      </c>
    </row>
    <row r="2" spans="1:5">
      <c r="A2" s="164" t="s">
        <v>319</v>
      </c>
    </row>
    <row r="3" spans="1:5">
      <c r="A3" s="179" t="s">
        <v>298</v>
      </c>
    </row>
    <row r="5" spans="1:5">
      <c r="A5" s="164" t="s">
        <v>299</v>
      </c>
    </row>
    <row r="6" spans="1:5">
      <c r="A6" s="165" t="s">
        <v>320</v>
      </c>
      <c r="D6" s="165"/>
      <c r="E6" s="165"/>
    </row>
    <row r="7" spans="1:5">
      <c r="A7" s="165" t="s">
        <v>321</v>
      </c>
      <c r="D7" s="165"/>
      <c r="E7" s="165"/>
    </row>
    <row r="8" spans="1:5">
      <c r="A8" s="165"/>
    </row>
    <row r="9" spans="1:5" ht="15.75" customHeight="1">
      <c r="A9" s="168"/>
      <c r="B9" s="354" t="s">
        <v>157</v>
      </c>
      <c r="C9" s="354"/>
      <c r="D9" s="355" t="s">
        <v>158</v>
      </c>
      <c r="E9" s="355"/>
    </row>
    <row r="10" spans="1:5">
      <c r="A10" s="168"/>
      <c r="B10" s="169" t="s">
        <v>322</v>
      </c>
      <c r="C10" s="169" t="s">
        <v>323</v>
      </c>
      <c r="D10" s="169" t="s">
        <v>324</v>
      </c>
      <c r="E10" s="169" t="s">
        <v>325</v>
      </c>
    </row>
    <row r="11" spans="1:5">
      <c r="A11" s="164" t="s">
        <v>285</v>
      </c>
      <c r="B11" s="180">
        <v>95.03622</v>
      </c>
      <c r="C11" s="180">
        <v>59.344099999999997</v>
      </c>
      <c r="D11" s="180">
        <v>393.45659999999998</v>
      </c>
      <c r="E11" s="180">
        <v>158.57089999999999</v>
      </c>
    </row>
    <row r="12" spans="1:5">
      <c r="A12" s="164">
        <v>1994</v>
      </c>
      <c r="B12" s="180">
        <v>103.3322</v>
      </c>
      <c r="C12" s="180">
        <v>66.626999999999995</v>
      </c>
      <c r="D12" s="180">
        <v>396.43529999999998</v>
      </c>
      <c r="E12" s="180">
        <v>152.465</v>
      </c>
    </row>
    <row r="13" spans="1:5">
      <c r="A13" s="164">
        <v>1995</v>
      </c>
      <c r="B13" s="180">
        <v>112.1718</v>
      </c>
      <c r="C13" s="180">
        <v>72.663560000000004</v>
      </c>
      <c r="D13" s="180">
        <v>460.51069999999999</v>
      </c>
      <c r="E13" s="180">
        <v>169.2756</v>
      </c>
    </row>
    <row r="14" spans="1:5">
      <c r="A14" s="164">
        <v>1996</v>
      </c>
      <c r="B14" s="180">
        <v>122.4679</v>
      </c>
      <c r="C14" s="180">
        <v>79.935280000000006</v>
      </c>
      <c r="D14" s="180">
        <v>480.0949</v>
      </c>
      <c r="E14" s="180">
        <v>169.56280000000001</v>
      </c>
    </row>
    <row r="15" spans="1:5">
      <c r="A15" s="164">
        <v>1997</v>
      </c>
      <c r="B15" s="180">
        <v>132.33250000000001</v>
      </c>
      <c r="C15" s="180">
        <v>87.710579999999993</v>
      </c>
      <c r="D15" s="180">
        <v>462.62599999999998</v>
      </c>
      <c r="E15" s="180">
        <v>155.93799999999999</v>
      </c>
    </row>
    <row r="16" spans="1:5">
      <c r="A16" s="164">
        <v>1998</v>
      </c>
      <c r="B16" s="180">
        <v>138.3416</v>
      </c>
      <c r="C16" s="180">
        <v>94.669409999999999</v>
      </c>
      <c r="D16" s="180">
        <v>478.87049999999999</v>
      </c>
      <c r="E16" s="180">
        <v>157.8664</v>
      </c>
    </row>
    <row r="17" spans="1:5">
      <c r="A17" s="164">
        <v>1999</v>
      </c>
      <c r="B17" s="180">
        <v>145.80099999999999</v>
      </c>
      <c r="C17" s="180">
        <v>103.37560000000001</v>
      </c>
      <c r="D17" s="180">
        <v>446.85550000000001</v>
      </c>
      <c r="E17" s="180">
        <v>137.12870000000001</v>
      </c>
    </row>
    <row r="18" spans="1:5">
      <c r="A18" s="164">
        <v>2000</v>
      </c>
      <c r="B18" s="180">
        <v>151.86959999999999</v>
      </c>
      <c r="C18" s="180">
        <v>108.6726</v>
      </c>
      <c r="D18" s="180">
        <v>420.31540000000001</v>
      </c>
      <c r="E18" s="180">
        <v>132.16759999999999</v>
      </c>
    </row>
    <row r="19" spans="1:5">
      <c r="A19" s="164">
        <v>2001</v>
      </c>
      <c r="B19" s="180">
        <v>167.5548</v>
      </c>
      <c r="C19" s="180">
        <v>121.3057</v>
      </c>
      <c r="D19" s="180">
        <v>419.00729999999999</v>
      </c>
      <c r="E19" s="180">
        <v>125.42189999999999</v>
      </c>
    </row>
    <row r="20" spans="1:5">
      <c r="A20" s="164">
        <v>2002</v>
      </c>
      <c r="B20" s="180">
        <v>176.67080000000001</v>
      </c>
      <c r="C20" s="180">
        <v>128.32769999999999</v>
      </c>
      <c r="D20" s="180">
        <v>431.14839999999998</v>
      </c>
      <c r="E20" s="180">
        <v>124.3419</v>
      </c>
    </row>
    <row r="21" spans="1:5">
      <c r="A21" s="164">
        <v>2003</v>
      </c>
      <c r="B21" s="180">
        <v>176.13509999999999</v>
      </c>
      <c r="C21" s="180">
        <v>127.5371</v>
      </c>
      <c r="D21" s="180">
        <v>426.5052</v>
      </c>
      <c r="E21" s="180">
        <v>122.6503</v>
      </c>
    </row>
    <row r="22" spans="1:5">
      <c r="A22" s="168">
        <v>2004</v>
      </c>
      <c r="B22" s="180">
        <v>184.0668</v>
      </c>
      <c r="C22" s="180">
        <v>132.7037</v>
      </c>
      <c r="D22" s="180">
        <v>425.84399999999999</v>
      </c>
      <c r="E22" s="180">
        <v>118.8008</v>
      </c>
    </row>
    <row r="23" spans="1:5">
      <c r="A23" s="164">
        <v>2005</v>
      </c>
      <c r="B23" s="180">
        <v>184.66480000000001</v>
      </c>
      <c r="C23" s="180">
        <v>135.4751</v>
      </c>
      <c r="D23" s="180">
        <v>407.63979999999998</v>
      </c>
      <c r="E23" s="180">
        <v>110.0551</v>
      </c>
    </row>
    <row r="24" spans="1:5">
      <c r="A24" s="164">
        <v>2006</v>
      </c>
      <c r="B24" s="180">
        <v>172.57409999999999</v>
      </c>
      <c r="C24" s="180">
        <v>129.39760000000001</v>
      </c>
      <c r="D24" s="180">
        <v>399.43310000000002</v>
      </c>
      <c r="E24" s="180">
        <v>105.70440000000001</v>
      </c>
    </row>
    <row r="25" spans="1:5">
      <c r="A25" s="164">
        <v>2007</v>
      </c>
      <c r="B25" s="180">
        <v>163.55600000000001</v>
      </c>
      <c r="C25" s="180">
        <v>122.5209</v>
      </c>
      <c r="D25" s="180">
        <v>411.74259999999998</v>
      </c>
      <c r="E25" s="180">
        <v>109.12260000000001</v>
      </c>
    </row>
    <row r="26" spans="1:5">
      <c r="A26" s="164">
        <v>2008</v>
      </c>
      <c r="B26" s="180">
        <v>157.8809</v>
      </c>
      <c r="C26" s="180">
        <v>119.2756</v>
      </c>
      <c r="D26" s="180">
        <v>415.60890000000001</v>
      </c>
      <c r="E26" s="180">
        <v>110.1251</v>
      </c>
    </row>
    <row r="27" spans="1:5">
      <c r="A27" s="164">
        <v>2009</v>
      </c>
      <c r="B27" s="180">
        <v>143.1431</v>
      </c>
      <c r="C27" s="180">
        <v>111.0805</v>
      </c>
      <c r="D27" s="180">
        <v>403.2885</v>
      </c>
      <c r="E27" s="180">
        <v>103.6378</v>
      </c>
    </row>
    <row r="28" spans="1:5">
      <c r="A28" s="164">
        <v>2010</v>
      </c>
      <c r="B28" s="180">
        <v>135.8819</v>
      </c>
      <c r="C28" s="180">
        <v>105.0758</v>
      </c>
      <c r="D28" s="180">
        <v>377.78210000000001</v>
      </c>
      <c r="E28" s="180">
        <v>86.338070000000002</v>
      </c>
    </row>
    <row r="29" spans="1:5">
      <c r="A29" s="164">
        <v>2011</v>
      </c>
      <c r="B29" s="180">
        <v>117.6532</v>
      </c>
      <c r="C29" s="180">
        <v>87.708569999999995</v>
      </c>
      <c r="D29" s="180">
        <v>353.8193</v>
      </c>
      <c r="E29" s="180">
        <v>81.459999999999994</v>
      </c>
    </row>
    <row r="30" spans="1:5">
      <c r="C30" s="178"/>
    </row>
    <row r="31" spans="1:5">
      <c r="C31" s="178"/>
    </row>
    <row r="32" spans="1:5">
      <c r="C32" s="178"/>
    </row>
    <row r="33" spans="3:3">
      <c r="C33" s="178"/>
    </row>
    <row r="34" spans="3:3">
      <c r="C34" s="178"/>
    </row>
    <row r="35" spans="3:3">
      <c r="C35" s="178"/>
    </row>
    <row r="36" spans="3:3">
      <c r="C36" s="178"/>
    </row>
    <row r="37" spans="3:3">
      <c r="C37" s="178"/>
    </row>
    <row r="38" spans="3:3">
      <c r="C38" s="178"/>
    </row>
    <row r="39" spans="3:3">
      <c r="C39" s="178"/>
    </row>
    <row r="40" spans="3:3">
      <c r="C40" s="178"/>
    </row>
    <row r="41" spans="3:3">
      <c r="C41" s="178"/>
    </row>
    <row r="42" spans="3:3">
      <c r="C42" s="178"/>
    </row>
    <row r="43" spans="3:3">
      <c r="C43" s="178"/>
    </row>
    <row r="44" spans="3:3">
      <c r="C44" s="178"/>
    </row>
    <row r="45" spans="3:3">
      <c r="C45" s="178"/>
    </row>
    <row r="46" spans="3:3">
      <c r="C46" s="178"/>
    </row>
    <row r="47" spans="3:3">
      <c r="C47" s="178"/>
    </row>
    <row r="48" spans="3:3">
      <c r="C48" s="178"/>
    </row>
    <row r="49" spans="3:3">
      <c r="C49" s="178"/>
    </row>
    <row r="50" spans="3:3">
      <c r="C50" s="178"/>
    </row>
    <row r="51" spans="3:3">
      <c r="C51" s="178"/>
    </row>
    <row r="52" spans="3:3">
      <c r="C52" s="178"/>
    </row>
    <row r="53" spans="3:3">
      <c r="C53" s="178"/>
    </row>
    <row r="54" spans="3:3">
      <c r="C54" s="178"/>
    </row>
    <row r="55" spans="3:3">
      <c r="C55" s="178"/>
    </row>
    <row r="56" spans="3:3">
      <c r="C56" s="178"/>
    </row>
    <row r="57" spans="3:3">
      <c r="C57" s="178"/>
    </row>
    <row r="58" spans="3:3">
      <c r="C58" s="178"/>
    </row>
    <row r="59" spans="3:3">
      <c r="C59" s="178"/>
    </row>
    <row r="60" spans="3:3">
      <c r="C60" s="178"/>
    </row>
    <row r="61" spans="3:3">
      <c r="C61" s="178"/>
    </row>
    <row r="62" spans="3:3">
      <c r="C62" s="178"/>
    </row>
    <row r="63" spans="3:3">
      <c r="C63" s="178"/>
    </row>
    <row r="64" spans="3:3">
      <c r="C64" s="178"/>
    </row>
    <row r="65" spans="3:3">
      <c r="C65" s="178"/>
    </row>
    <row r="66" spans="3:3">
      <c r="C66" s="178"/>
    </row>
    <row r="67" spans="3:3">
      <c r="C67" s="178"/>
    </row>
    <row r="68" spans="3:3">
      <c r="C68" s="178"/>
    </row>
    <row r="69" spans="3:3">
      <c r="C69" s="178"/>
    </row>
    <row r="70" spans="3:3">
      <c r="C70" s="178"/>
    </row>
    <row r="71" spans="3:3">
      <c r="C71" s="178"/>
    </row>
    <row r="72" spans="3:3">
      <c r="C72" s="178"/>
    </row>
    <row r="73" spans="3:3">
      <c r="C73" s="178"/>
    </row>
    <row r="74" spans="3:3">
      <c r="C74" s="178"/>
    </row>
    <row r="75" spans="3:3">
      <c r="C75" s="178"/>
    </row>
    <row r="76" spans="3:3">
      <c r="C76" s="178"/>
    </row>
    <row r="77" spans="3:3">
      <c r="C77" s="178"/>
    </row>
    <row r="78" spans="3:3">
      <c r="C78" s="178"/>
    </row>
    <row r="79" spans="3:3">
      <c r="C79" s="178"/>
    </row>
    <row r="80" spans="3:3">
      <c r="C80" s="178"/>
    </row>
    <row r="81" spans="3:3">
      <c r="C81" s="178"/>
    </row>
    <row r="82" spans="3:3">
      <c r="C82" s="178"/>
    </row>
    <row r="83" spans="3:3">
      <c r="C83" s="178"/>
    </row>
    <row r="84" spans="3:3">
      <c r="C84" s="178"/>
    </row>
    <row r="85" spans="3:3">
      <c r="C85" s="178"/>
    </row>
    <row r="86" spans="3:3">
      <c r="C86" s="178"/>
    </row>
    <row r="87" spans="3:3">
      <c r="C87" s="178"/>
    </row>
    <row r="88" spans="3:3">
      <c r="C88" s="178"/>
    </row>
    <row r="89" spans="3:3">
      <c r="C89" s="178"/>
    </row>
    <row r="90" spans="3:3">
      <c r="C90" s="178"/>
    </row>
    <row r="91" spans="3:3">
      <c r="C91" s="178"/>
    </row>
    <row r="92" spans="3:3">
      <c r="C92" s="178"/>
    </row>
    <row r="93" spans="3:3">
      <c r="C93" s="178"/>
    </row>
    <row r="94" spans="3:3">
      <c r="C94" s="178"/>
    </row>
    <row r="95" spans="3:3">
      <c r="C95" s="178"/>
    </row>
    <row r="96" spans="3:3">
      <c r="C96" s="178"/>
    </row>
    <row r="97" spans="3:3">
      <c r="C97" s="178"/>
    </row>
    <row r="98" spans="3:3">
      <c r="C98" s="178"/>
    </row>
    <row r="99" spans="3:3">
      <c r="C99" s="178"/>
    </row>
    <row r="100" spans="3:3">
      <c r="C100" s="178"/>
    </row>
    <row r="101" spans="3:3">
      <c r="C101" s="178"/>
    </row>
    <row r="102" spans="3:3">
      <c r="C102" s="178"/>
    </row>
    <row r="103" spans="3:3">
      <c r="C103" s="178"/>
    </row>
    <row r="104" spans="3:3">
      <c r="C104" s="178"/>
    </row>
    <row r="105" spans="3:3">
      <c r="C105" s="178"/>
    </row>
    <row r="106" spans="3:3">
      <c r="C106" s="178"/>
    </row>
    <row r="107" spans="3:3">
      <c r="C107" s="178"/>
    </row>
    <row r="108" spans="3:3">
      <c r="C108" s="178"/>
    </row>
    <row r="109" spans="3:3">
      <c r="C109" s="178"/>
    </row>
    <row r="110" spans="3:3">
      <c r="C110" s="178"/>
    </row>
    <row r="111" spans="3:3">
      <c r="C111" s="178"/>
    </row>
    <row r="112" spans="3:3">
      <c r="C112" s="178"/>
    </row>
    <row r="113" spans="3:3">
      <c r="C113" s="178"/>
    </row>
    <row r="114" spans="3:3">
      <c r="C114" s="178"/>
    </row>
    <row r="115" spans="3:3">
      <c r="C115" s="178"/>
    </row>
    <row r="116" spans="3:3">
      <c r="C116" s="178"/>
    </row>
    <row r="117" spans="3:3">
      <c r="C117" s="178"/>
    </row>
    <row r="118" spans="3:3">
      <c r="C118" s="178"/>
    </row>
    <row r="119" spans="3:3">
      <c r="C119" s="178"/>
    </row>
    <row r="120" spans="3:3">
      <c r="C120" s="178"/>
    </row>
    <row r="121" spans="3:3">
      <c r="C121" s="178"/>
    </row>
    <row r="122" spans="3:3">
      <c r="C122" s="178"/>
    </row>
    <row r="123" spans="3:3">
      <c r="C123" s="178"/>
    </row>
    <row r="124" spans="3:3">
      <c r="C124" s="178"/>
    </row>
    <row r="125" spans="3:3">
      <c r="C125" s="178"/>
    </row>
    <row r="126" spans="3:3">
      <c r="C126" s="178"/>
    </row>
    <row r="127" spans="3:3">
      <c r="C127" s="178"/>
    </row>
    <row r="128" spans="3:3">
      <c r="C128" s="178"/>
    </row>
    <row r="129" spans="3:3">
      <c r="C129" s="178"/>
    </row>
    <row r="130" spans="3:3">
      <c r="C130" s="178"/>
    </row>
    <row r="131" spans="3:3">
      <c r="C131" s="178"/>
    </row>
    <row r="132" spans="3:3">
      <c r="C132" s="178"/>
    </row>
    <row r="133" spans="3:3">
      <c r="C133" s="178"/>
    </row>
    <row r="134" spans="3:3">
      <c r="C134" s="178"/>
    </row>
    <row r="135" spans="3:3">
      <c r="C135" s="178"/>
    </row>
    <row r="136" spans="3:3">
      <c r="C136" s="178"/>
    </row>
    <row r="137" spans="3:3">
      <c r="C137" s="178"/>
    </row>
    <row r="138" spans="3:3">
      <c r="C138" s="178"/>
    </row>
    <row r="139" spans="3:3">
      <c r="C139" s="178"/>
    </row>
    <row r="140" spans="3:3">
      <c r="C140" s="178"/>
    </row>
    <row r="141" spans="3:3">
      <c r="C141" s="178"/>
    </row>
    <row r="142" spans="3:3">
      <c r="C142" s="178"/>
    </row>
    <row r="143" spans="3:3">
      <c r="C143" s="178"/>
    </row>
  </sheetData>
  <mergeCells count="2">
    <mergeCell ref="B9:C9"/>
    <mergeCell ref="D9:E9"/>
  </mergeCells>
  <pageMargins left="0.75" right="0.75" top="1" bottom="1" header="0.5" footer="0.5"/>
  <pageSetup scale="64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/>
  </sheetViews>
  <sheetFormatPr defaultRowHeight="15"/>
  <cols>
    <col min="1" max="1" width="24.28515625" style="198" customWidth="1"/>
    <col min="2" max="2" width="9.28515625" style="198" customWidth="1"/>
    <col min="3" max="3" width="9.5703125" style="198" customWidth="1"/>
    <col min="4" max="4" width="7.140625" style="198" customWidth="1"/>
    <col min="5" max="6" width="9.28515625" style="198" bestFit="1" customWidth="1"/>
    <col min="7" max="7" width="9.140625" style="198"/>
    <col min="8" max="9" width="9.28515625" style="198" bestFit="1" customWidth="1"/>
    <col min="10" max="16384" width="9.140625" style="198"/>
  </cols>
  <sheetData>
    <row r="1" spans="1:9">
      <c r="A1" s="47" t="s">
        <v>326</v>
      </c>
    </row>
    <row r="2" spans="1:9">
      <c r="A2" s="47" t="s">
        <v>327</v>
      </c>
    </row>
    <row r="3" spans="1:9">
      <c r="A3" s="47"/>
    </row>
    <row r="4" spans="1:9">
      <c r="A4" s="47"/>
    </row>
    <row r="5" spans="1:9">
      <c r="A5" s="199" t="s">
        <v>328</v>
      </c>
      <c r="B5" s="200"/>
      <c r="C5" s="200"/>
      <c r="E5" s="199" t="s">
        <v>329</v>
      </c>
      <c r="F5" s="201"/>
      <c r="H5" s="201"/>
      <c r="I5" s="201"/>
    </row>
    <row r="6" spans="1:9">
      <c r="A6" s="201"/>
      <c r="B6" s="200" t="s">
        <v>279</v>
      </c>
      <c r="C6" s="200" t="s">
        <v>10</v>
      </c>
      <c r="D6" s="202"/>
      <c r="E6" s="200"/>
      <c r="F6" s="200" t="s">
        <v>279</v>
      </c>
      <c r="G6" s="200" t="s">
        <v>10</v>
      </c>
    </row>
    <row r="7" spans="1:9">
      <c r="A7" s="203" t="s">
        <v>330</v>
      </c>
      <c r="B7" s="203">
        <v>10.6</v>
      </c>
      <c r="C7" s="204">
        <v>3.5570469798657718</v>
      </c>
      <c r="D7" s="205"/>
      <c r="E7" s="203" t="s">
        <v>330</v>
      </c>
      <c r="F7" s="203">
        <v>9.1999999999999993</v>
      </c>
      <c r="G7" s="204">
        <v>4.7398248325605357</v>
      </c>
    </row>
    <row r="8" spans="1:9">
      <c r="A8" s="203" t="s">
        <v>331</v>
      </c>
      <c r="B8" s="203">
        <v>16.899999999999999</v>
      </c>
      <c r="C8" s="204">
        <v>5.6711409395973149</v>
      </c>
      <c r="D8" s="205"/>
      <c r="E8" s="203" t="s">
        <v>331</v>
      </c>
      <c r="F8" s="203">
        <v>9.4</v>
      </c>
      <c r="G8" s="204">
        <v>4.8428645028335913</v>
      </c>
    </row>
    <row r="9" spans="1:9">
      <c r="A9" s="203" t="s">
        <v>332</v>
      </c>
      <c r="B9" s="203">
        <v>72.399999999999991</v>
      </c>
      <c r="C9" s="204">
        <v>24.295302013422816</v>
      </c>
      <c r="D9" s="205"/>
      <c r="E9" s="203" t="s">
        <v>332</v>
      </c>
      <c r="F9" s="203">
        <v>52.199999999999996</v>
      </c>
      <c r="G9" s="204">
        <v>26.893353941267385</v>
      </c>
    </row>
    <row r="10" spans="1:9">
      <c r="A10" s="203" t="s">
        <v>333</v>
      </c>
      <c r="B10" s="203">
        <v>4.5</v>
      </c>
      <c r="C10" s="204">
        <v>1.5100671140939599</v>
      </c>
      <c r="D10" s="205"/>
      <c r="E10" s="203" t="s">
        <v>333</v>
      </c>
      <c r="F10" s="203">
        <v>3.6000000000000005</v>
      </c>
      <c r="G10" s="204">
        <v>1.8547140649149925</v>
      </c>
    </row>
    <row r="11" spans="1:9">
      <c r="A11" s="203" t="s">
        <v>334</v>
      </c>
      <c r="B11" s="203">
        <v>6.6</v>
      </c>
      <c r="C11" s="204">
        <v>2.2147651006711406</v>
      </c>
      <c r="D11" s="205"/>
      <c r="E11" s="203" t="s">
        <v>334</v>
      </c>
      <c r="F11" s="204">
        <v>6</v>
      </c>
      <c r="G11" s="204">
        <v>3.091190108191654</v>
      </c>
    </row>
    <row r="12" spans="1:9">
      <c r="A12" s="206" t="s">
        <v>335</v>
      </c>
      <c r="B12" s="207">
        <v>1.8</v>
      </c>
      <c r="C12" s="207">
        <v>0.60402684563758391</v>
      </c>
      <c r="D12" s="205"/>
      <c r="E12" s="206" t="s">
        <v>335</v>
      </c>
      <c r="F12" s="207">
        <v>1.7999999999999998</v>
      </c>
      <c r="G12" s="207">
        <v>0.92735703245749612</v>
      </c>
    </row>
    <row r="13" spans="1:9">
      <c r="A13" s="205" t="s">
        <v>336</v>
      </c>
      <c r="B13" s="205">
        <v>0.7</v>
      </c>
      <c r="C13" s="208">
        <v>0.2348993288590604</v>
      </c>
      <c r="D13" s="205"/>
      <c r="E13" s="205" t="s">
        <v>336</v>
      </c>
      <c r="F13" s="205">
        <v>0.5</v>
      </c>
      <c r="G13" s="209">
        <v>0.25759917568263779</v>
      </c>
    </row>
    <row r="14" spans="1:9">
      <c r="A14" s="205" t="s">
        <v>337</v>
      </c>
      <c r="B14" s="205">
        <v>0.6</v>
      </c>
      <c r="C14" s="209">
        <v>0.20134228187919462</v>
      </c>
      <c r="D14" s="205"/>
      <c r="E14" s="205" t="s">
        <v>337</v>
      </c>
      <c r="F14" s="205">
        <v>0.7</v>
      </c>
      <c r="G14" s="209">
        <v>0.36063884595569295</v>
      </c>
    </row>
    <row r="15" spans="1:9">
      <c r="A15" s="203" t="s">
        <v>277</v>
      </c>
      <c r="B15" s="203">
        <v>28.500000000000004</v>
      </c>
      <c r="C15" s="204">
        <v>9.5637583892617464</v>
      </c>
      <c r="D15" s="205"/>
      <c r="E15" s="203" t="s">
        <v>277</v>
      </c>
      <c r="F15" s="203">
        <v>20.399999999999999</v>
      </c>
      <c r="G15" s="204">
        <v>10.510046367851622</v>
      </c>
    </row>
    <row r="16" spans="1:9">
      <c r="A16" s="203" t="s">
        <v>338</v>
      </c>
      <c r="B16" s="203">
        <v>14.7</v>
      </c>
      <c r="C16" s="204">
        <v>4.9328859060402683</v>
      </c>
      <c r="D16" s="205"/>
      <c r="E16" s="203" t="s">
        <v>338</v>
      </c>
      <c r="F16" s="203">
        <v>7.2</v>
      </c>
      <c r="G16" s="204">
        <v>3.7094281298299849</v>
      </c>
    </row>
    <row r="17" spans="1:7">
      <c r="A17" s="203" t="s">
        <v>339</v>
      </c>
      <c r="B17" s="203">
        <v>33.9</v>
      </c>
      <c r="C17" s="204">
        <v>11.375838926174495</v>
      </c>
      <c r="D17" s="205"/>
      <c r="E17" s="203" t="s">
        <v>339</v>
      </c>
      <c r="F17" s="203">
        <v>21.6</v>
      </c>
      <c r="G17" s="204">
        <v>11.128284389489956</v>
      </c>
    </row>
    <row r="18" spans="1:7">
      <c r="A18" s="203" t="s">
        <v>340</v>
      </c>
      <c r="B18" s="205">
        <v>106.7</v>
      </c>
      <c r="C18" s="209">
        <v>35.805369127516776</v>
      </c>
      <c r="D18" s="205"/>
      <c r="E18" s="203" t="s">
        <v>340</v>
      </c>
      <c r="F18" s="205">
        <v>61.4</v>
      </c>
      <c r="G18" s="209">
        <v>31.633178773827925</v>
      </c>
    </row>
    <row r="19" spans="1:7">
      <c r="A19" s="205"/>
      <c r="B19" s="205"/>
      <c r="C19" s="209"/>
      <c r="D19" s="205"/>
      <c r="E19" s="203"/>
      <c r="F19" s="203"/>
      <c r="G19" s="209"/>
    </row>
    <row r="20" spans="1:7">
      <c r="A20" s="205"/>
      <c r="B20" s="205"/>
      <c r="C20" s="205"/>
      <c r="D20" s="205"/>
      <c r="E20" s="205"/>
      <c r="F20" s="205"/>
      <c r="G20" s="205"/>
    </row>
    <row r="21" spans="1:7">
      <c r="A21" s="205"/>
      <c r="B21" s="205"/>
      <c r="C21" s="205"/>
      <c r="D21" s="205"/>
      <c r="E21" s="203"/>
      <c r="F21" s="203"/>
      <c r="G21" s="203"/>
    </row>
    <row r="22" spans="1:7">
      <c r="A22" s="205"/>
      <c r="B22" s="205"/>
      <c r="C22" s="205"/>
      <c r="D22" s="205"/>
      <c r="E22" s="203"/>
      <c r="F22" s="203"/>
      <c r="G22" s="203"/>
    </row>
    <row r="23" spans="1:7">
      <c r="A23" s="203"/>
      <c r="B23" s="203"/>
      <c r="C23" s="205"/>
      <c r="D23" s="205"/>
      <c r="E23" s="203"/>
      <c r="F23" s="203"/>
      <c r="G23" s="203"/>
    </row>
    <row r="24" spans="1:7">
      <c r="A24" s="203"/>
      <c r="B24" s="203"/>
      <c r="C24" s="203"/>
      <c r="D24" s="205"/>
      <c r="E24" s="203"/>
      <c r="F24" s="203"/>
      <c r="G24" s="203"/>
    </row>
    <row r="25" spans="1:7">
      <c r="A25" s="201"/>
      <c r="B25" s="201"/>
      <c r="C25" s="210"/>
      <c r="E25" s="201"/>
      <c r="F25" s="201"/>
    </row>
    <row r="26" spans="1:7">
      <c r="A26" s="201"/>
      <c r="B26" s="201"/>
      <c r="C26" s="201"/>
      <c r="E26" s="201"/>
      <c r="F26" s="201"/>
      <c r="G26" s="201"/>
    </row>
    <row r="27" spans="1:7">
      <c r="A27" s="201"/>
      <c r="B27" s="201"/>
      <c r="C27" s="201"/>
      <c r="E27" s="201"/>
      <c r="F27" s="201"/>
      <c r="G27" s="201"/>
    </row>
    <row r="28" spans="1:7">
      <c r="A28" s="201"/>
      <c r="B28" s="201"/>
      <c r="C28" s="201"/>
      <c r="E28" s="201"/>
      <c r="F28" s="201"/>
      <c r="G28" s="201"/>
    </row>
    <row r="29" spans="1:7">
      <c r="A29" s="201"/>
      <c r="B29" s="201"/>
      <c r="C29" s="201"/>
      <c r="E29" s="201"/>
      <c r="F29" s="201"/>
      <c r="G29" s="201"/>
    </row>
    <row r="30" spans="1:7">
      <c r="A30" s="201"/>
      <c r="B30" s="201"/>
      <c r="C30" s="201"/>
      <c r="E30" s="201"/>
      <c r="F30" s="201"/>
      <c r="G30" s="201"/>
    </row>
    <row r="31" spans="1:7">
      <c r="A31" s="201"/>
      <c r="B31" s="201"/>
      <c r="C31" s="201"/>
      <c r="F31" s="201"/>
      <c r="G31" s="201"/>
    </row>
  </sheetData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GridLines="0" zoomScaleNormal="100" workbookViewId="0"/>
  </sheetViews>
  <sheetFormatPr defaultRowHeight="15"/>
  <cols>
    <col min="1" max="1" width="20.7109375" style="97" customWidth="1"/>
    <col min="2" max="2" width="12.7109375" style="211" customWidth="1"/>
    <col min="3" max="3" width="8.140625" style="211" bestFit="1" customWidth="1"/>
    <col min="4" max="4" width="7" style="211" bestFit="1" customWidth="1"/>
    <col min="5" max="5" width="9.140625" style="211" bestFit="1" customWidth="1"/>
    <col min="6" max="6" width="10.28515625" style="211" bestFit="1" customWidth="1"/>
    <col min="7" max="7" width="6.5703125" style="211" bestFit="1" customWidth="1"/>
    <col min="8" max="8" width="13.140625" style="211" bestFit="1" customWidth="1"/>
    <col min="9" max="9" width="10" style="211" bestFit="1" customWidth="1"/>
    <col min="10" max="10" width="9.85546875" style="211" bestFit="1" customWidth="1"/>
    <col min="11" max="11" width="7.5703125" style="211" bestFit="1" customWidth="1"/>
    <col min="12" max="12" width="9.28515625" style="211" bestFit="1" customWidth="1"/>
    <col min="13" max="13" width="8.28515625" style="211" bestFit="1" customWidth="1"/>
    <col min="14" max="14" width="11.7109375" style="211" customWidth="1"/>
    <col min="15" max="15" width="11" style="211" bestFit="1" customWidth="1"/>
    <col min="16" max="16" width="5.5703125" style="211" bestFit="1" customWidth="1"/>
    <col min="17" max="17" width="10.28515625" style="211" bestFit="1" customWidth="1"/>
    <col min="18" max="236" width="9.140625" style="212"/>
    <col min="237" max="237" width="27.28515625" style="212" bestFit="1" customWidth="1"/>
    <col min="238" max="238" width="13.42578125" style="212" customWidth="1"/>
    <col min="239" max="239" width="7.28515625" style="212" customWidth="1"/>
    <col min="240" max="240" width="9.5703125" style="212" bestFit="1" customWidth="1"/>
    <col min="241" max="241" width="7.7109375" style="212" bestFit="1" customWidth="1"/>
    <col min="242" max="242" width="6.5703125" style="212" bestFit="1" customWidth="1"/>
    <col min="243" max="243" width="7.5703125" style="212" bestFit="1" customWidth="1"/>
    <col min="244" max="244" width="10" style="212" bestFit="1" customWidth="1"/>
    <col min="245" max="245" width="9.85546875" style="212" bestFit="1" customWidth="1"/>
    <col min="246" max="246" width="7.5703125" style="212" bestFit="1" customWidth="1"/>
    <col min="247" max="247" width="8.28515625" style="212" bestFit="1" customWidth="1"/>
    <col min="248" max="248" width="7.5703125" style="212" bestFit="1" customWidth="1"/>
    <col min="249" max="249" width="7" style="212" bestFit="1" customWidth="1"/>
    <col min="250" max="250" width="6.28515625" style="212" bestFit="1" customWidth="1"/>
    <col min="251" max="251" width="6.5703125" style="212" bestFit="1" customWidth="1"/>
    <col min="252" max="252" width="9.28515625" style="212" bestFit="1" customWidth="1"/>
    <col min="253" max="253" width="5.85546875" style="212" customWidth="1"/>
    <col min="254" max="254" width="9.42578125" style="212" bestFit="1" customWidth="1"/>
    <col min="255" max="255" width="4.42578125" style="212" bestFit="1" customWidth="1"/>
    <col min="256" max="256" width="4.7109375" style="212" bestFit="1" customWidth="1"/>
    <col min="257" max="257" width="6.28515625" style="212" customWidth="1"/>
    <col min="258" max="258" width="4.42578125" style="212" bestFit="1" customWidth="1"/>
    <col min="259" max="259" width="4.7109375" style="212" bestFit="1" customWidth="1"/>
    <col min="260" max="260" width="6.28515625" style="212" customWidth="1"/>
    <col min="261" max="261" width="4.42578125" style="212" bestFit="1" customWidth="1"/>
    <col min="262" max="262" width="4.7109375" style="212" bestFit="1" customWidth="1"/>
    <col min="263" max="492" width="9.140625" style="212"/>
    <col min="493" max="493" width="27.28515625" style="212" bestFit="1" customWidth="1"/>
    <col min="494" max="494" width="13.42578125" style="212" customWidth="1"/>
    <col min="495" max="495" width="7.28515625" style="212" customWidth="1"/>
    <col min="496" max="496" width="9.5703125" style="212" bestFit="1" customWidth="1"/>
    <col min="497" max="497" width="7.7109375" style="212" bestFit="1" customWidth="1"/>
    <col min="498" max="498" width="6.5703125" style="212" bestFit="1" customWidth="1"/>
    <col min="499" max="499" width="7.5703125" style="212" bestFit="1" customWidth="1"/>
    <col min="500" max="500" width="10" style="212" bestFit="1" customWidth="1"/>
    <col min="501" max="501" width="9.85546875" style="212" bestFit="1" customWidth="1"/>
    <col min="502" max="502" width="7.5703125" style="212" bestFit="1" customWidth="1"/>
    <col min="503" max="503" width="8.28515625" style="212" bestFit="1" customWidth="1"/>
    <col min="504" max="504" width="7.5703125" style="212" bestFit="1" customWidth="1"/>
    <col min="505" max="505" width="7" style="212" bestFit="1" customWidth="1"/>
    <col min="506" max="506" width="6.28515625" style="212" bestFit="1" customWidth="1"/>
    <col min="507" max="507" width="6.5703125" style="212" bestFit="1" customWidth="1"/>
    <col min="508" max="508" width="9.28515625" style="212" bestFit="1" customWidth="1"/>
    <col min="509" max="509" width="5.85546875" style="212" customWidth="1"/>
    <col min="510" max="510" width="9.42578125" style="212" bestFit="1" customWidth="1"/>
    <col min="511" max="511" width="4.42578125" style="212" bestFit="1" customWidth="1"/>
    <col min="512" max="512" width="4.7109375" style="212" bestFit="1" customWidth="1"/>
    <col min="513" max="513" width="6.28515625" style="212" customWidth="1"/>
    <col min="514" max="514" width="4.42578125" style="212" bestFit="1" customWidth="1"/>
    <col min="515" max="515" width="4.7109375" style="212" bestFit="1" customWidth="1"/>
    <col min="516" max="516" width="6.28515625" style="212" customWidth="1"/>
    <col min="517" max="517" width="4.42578125" style="212" bestFit="1" customWidth="1"/>
    <col min="518" max="518" width="4.7109375" style="212" bestFit="1" customWidth="1"/>
    <col min="519" max="748" width="9.140625" style="212"/>
    <col min="749" max="749" width="27.28515625" style="212" bestFit="1" customWidth="1"/>
    <col min="750" max="750" width="13.42578125" style="212" customWidth="1"/>
    <col min="751" max="751" width="7.28515625" style="212" customWidth="1"/>
    <col min="752" max="752" width="9.5703125" style="212" bestFit="1" customWidth="1"/>
    <col min="753" max="753" width="7.7109375" style="212" bestFit="1" customWidth="1"/>
    <col min="754" max="754" width="6.5703125" style="212" bestFit="1" customWidth="1"/>
    <col min="755" max="755" width="7.5703125" style="212" bestFit="1" customWidth="1"/>
    <col min="756" max="756" width="10" style="212" bestFit="1" customWidth="1"/>
    <col min="757" max="757" width="9.85546875" style="212" bestFit="1" customWidth="1"/>
    <col min="758" max="758" width="7.5703125" style="212" bestFit="1" customWidth="1"/>
    <col min="759" max="759" width="8.28515625" style="212" bestFit="1" customWidth="1"/>
    <col min="760" max="760" width="7.5703125" style="212" bestFit="1" customWidth="1"/>
    <col min="761" max="761" width="7" style="212" bestFit="1" customWidth="1"/>
    <col min="762" max="762" width="6.28515625" style="212" bestFit="1" customWidth="1"/>
    <col min="763" max="763" width="6.5703125" style="212" bestFit="1" customWidth="1"/>
    <col min="764" max="764" width="9.28515625" style="212" bestFit="1" customWidth="1"/>
    <col min="765" max="765" width="5.85546875" style="212" customWidth="1"/>
    <col min="766" max="766" width="9.42578125" style="212" bestFit="1" customWidth="1"/>
    <col min="767" max="767" width="4.42578125" style="212" bestFit="1" customWidth="1"/>
    <col min="768" max="768" width="4.7109375" style="212" bestFit="1" customWidth="1"/>
    <col min="769" max="769" width="6.28515625" style="212" customWidth="1"/>
    <col min="770" max="770" width="4.42578125" style="212" bestFit="1" customWidth="1"/>
    <col min="771" max="771" width="4.7109375" style="212" bestFit="1" customWidth="1"/>
    <col min="772" max="772" width="6.28515625" style="212" customWidth="1"/>
    <col min="773" max="773" width="4.42578125" style="212" bestFit="1" customWidth="1"/>
    <col min="774" max="774" width="4.7109375" style="212" bestFit="1" customWidth="1"/>
    <col min="775" max="1004" width="9.140625" style="212"/>
    <col min="1005" max="1005" width="27.28515625" style="212" bestFit="1" customWidth="1"/>
    <col min="1006" max="1006" width="13.42578125" style="212" customWidth="1"/>
    <col min="1007" max="1007" width="7.28515625" style="212" customWidth="1"/>
    <col min="1008" max="1008" width="9.5703125" style="212" bestFit="1" customWidth="1"/>
    <col min="1009" max="1009" width="7.7109375" style="212" bestFit="1" customWidth="1"/>
    <col min="1010" max="1010" width="6.5703125" style="212" bestFit="1" customWidth="1"/>
    <col min="1011" max="1011" width="7.5703125" style="212" bestFit="1" customWidth="1"/>
    <col min="1012" max="1012" width="10" style="212" bestFit="1" customWidth="1"/>
    <col min="1013" max="1013" width="9.85546875" style="212" bestFit="1" customWidth="1"/>
    <col min="1014" max="1014" width="7.5703125" style="212" bestFit="1" customWidth="1"/>
    <col min="1015" max="1015" width="8.28515625" style="212" bestFit="1" customWidth="1"/>
    <col min="1016" max="1016" width="7.5703125" style="212" bestFit="1" customWidth="1"/>
    <col min="1017" max="1017" width="7" style="212" bestFit="1" customWidth="1"/>
    <col min="1018" max="1018" width="6.28515625" style="212" bestFit="1" customWidth="1"/>
    <col min="1019" max="1019" width="6.5703125" style="212" bestFit="1" customWidth="1"/>
    <col min="1020" max="1020" width="9.28515625" style="212" bestFit="1" customWidth="1"/>
    <col min="1021" max="1021" width="5.85546875" style="212" customWidth="1"/>
    <col min="1022" max="1022" width="9.42578125" style="212" bestFit="1" customWidth="1"/>
    <col min="1023" max="1023" width="4.42578125" style="212" bestFit="1" customWidth="1"/>
    <col min="1024" max="1024" width="4.7109375" style="212" bestFit="1" customWidth="1"/>
    <col min="1025" max="1025" width="6.28515625" style="212" customWidth="1"/>
    <col min="1026" max="1026" width="4.42578125" style="212" bestFit="1" customWidth="1"/>
    <col min="1027" max="1027" width="4.7109375" style="212" bestFit="1" customWidth="1"/>
    <col min="1028" max="1028" width="6.28515625" style="212" customWidth="1"/>
    <col min="1029" max="1029" width="4.42578125" style="212" bestFit="1" customWidth="1"/>
    <col min="1030" max="1030" width="4.7109375" style="212" bestFit="1" customWidth="1"/>
    <col min="1031" max="1260" width="9.140625" style="212"/>
    <col min="1261" max="1261" width="27.28515625" style="212" bestFit="1" customWidth="1"/>
    <col min="1262" max="1262" width="13.42578125" style="212" customWidth="1"/>
    <col min="1263" max="1263" width="7.28515625" style="212" customWidth="1"/>
    <col min="1264" max="1264" width="9.5703125" style="212" bestFit="1" customWidth="1"/>
    <col min="1265" max="1265" width="7.7109375" style="212" bestFit="1" customWidth="1"/>
    <col min="1266" max="1266" width="6.5703125" style="212" bestFit="1" customWidth="1"/>
    <col min="1267" max="1267" width="7.5703125" style="212" bestFit="1" customWidth="1"/>
    <col min="1268" max="1268" width="10" style="212" bestFit="1" customWidth="1"/>
    <col min="1269" max="1269" width="9.85546875" style="212" bestFit="1" customWidth="1"/>
    <col min="1270" max="1270" width="7.5703125" style="212" bestFit="1" customWidth="1"/>
    <col min="1271" max="1271" width="8.28515625" style="212" bestFit="1" customWidth="1"/>
    <col min="1272" max="1272" width="7.5703125" style="212" bestFit="1" customWidth="1"/>
    <col min="1273" max="1273" width="7" style="212" bestFit="1" customWidth="1"/>
    <col min="1274" max="1274" width="6.28515625" style="212" bestFit="1" customWidth="1"/>
    <col min="1275" max="1275" width="6.5703125" style="212" bestFit="1" customWidth="1"/>
    <col min="1276" max="1276" width="9.28515625" style="212" bestFit="1" customWidth="1"/>
    <col min="1277" max="1277" width="5.85546875" style="212" customWidth="1"/>
    <col min="1278" max="1278" width="9.42578125" style="212" bestFit="1" customWidth="1"/>
    <col min="1279" max="1279" width="4.42578125" style="212" bestFit="1" customWidth="1"/>
    <col min="1280" max="1280" width="4.7109375" style="212" bestFit="1" customWidth="1"/>
    <col min="1281" max="1281" width="6.28515625" style="212" customWidth="1"/>
    <col min="1282" max="1282" width="4.42578125" style="212" bestFit="1" customWidth="1"/>
    <col min="1283" max="1283" width="4.7109375" style="212" bestFit="1" customWidth="1"/>
    <col min="1284" max="1284" width="6.28515625" style="212" customWidth="1"/>
    <col min="1285" max="1285" width="4.42578125" style="212" bestFit="1" customWidth="1"/>
    <col min="1286" max="1286" width="4.7109375" style="212" bestFit="1" customWidth="1"/>
    <col min="1287" max="1516" width="9.140625" style="212"/>
    <col min="1517" max="1517" width="27.28515625" style="212" bestFit="1" customWidth="1"/>
    <col min="1518" max="1518" width="13.42578125" style="212" customWidth="1"/>
    <col min="1519" max="1519" width="7.28515625" style="212" customWidth="1"/>
    <col min="1520" max="1520" width="9.5703125" style="212" bestFit="1" customWidth="1"/>
    <col min="1521" max="1521" width="7.7109375" style="212" bestFit="1" customWidth="1"/>
    <col min="1522" max="1522" width="6.5703125" style="212" bestFit="1" customWidth="1"/>
    <col min="1523" max="1523" width="7.5703125" style="212" bestFit="1" customWidth="1"/>
    <col min="1524" max="1524" width="10" style="212" bestFit="1" customWidth="1"/>
    <col min="1525" max="1525" width="9.85546875" style="212" bestFit="1" customWidth="1"/>
    <col min="1526" max="1526" width="7.5703125" style="212" bestFit="1" customWidth="1"/>
    <col min="1527" max="1527" width="8.28515625" style="212" bestFit="1" customWidth="1"/>
    <col min="1528" max="1528" width="7.5703125" style="212" bestFit="1" customWidth="1"/>
    <col min="1529" max="1529" width="7" style="212" bestFit="1" customWidth="1"/>
    <col min="1530" max="1530" width="6.28515625" style="212" bestFit="1" customWidth="1"/>
    <col min="1531" max="1531" width="6.5703125" style="212" bestFit="1" customWidth="1"/>
    <col min="1532" max="1532" width="9.28515625" style="212" bestFit="1" customWidth="1"/>
    <col min="1533" max="1533" width="5.85546875" style="212" customWidth="1"/>
    <col min="1534" max="1534" width="9.42578125" style="212" bestFit="1" customWidth="1"/>
    <col min="1535" max="1535" width="4.42578125" style="212" bestFit="1" customWidth="1"/>
    <col min="1536" max="1536" width="4.7109375" style="212" bestFit="1" customWidth="1"/>
    <col min="1537" max="1537" width="6.28515625" style="212" customWidth="1"/>
    <col min="1538" max="1538" width="4.42578125" style="212" bestFit="1" customWidth="1"/>
    <col min="1539" max="1539" width="4.7109375" style="212" bestFit="1" customWidth="1"/>
    <col min="1540" max="1540" width="6.28515625" style="212" customWidth="1"/>
    <col min="1541" max="1541" width="4.42578125" style="212" bestFit="1" customWidth="1"/>
    <col min="1542" max="1542" width="4.7109375" style="212" bestFit="1" customWidth="1"/>
    <col min="1543" max="1772" width="9.140625" style="212"/>
    <col min="1773" max="1773" width="27.28515625" style="212" bestFit="1" customWidth="1"/>
    <col min="1774" max="1774" width="13.42578125" style="212" customWidth="1"/>
    <col min="1775" max="1775" width="7.28515625" style="212" customWidth="1"/>
    <col min="1776" max="1776" width="9.5703125" style="212" bestFit="1" customWidth="1"/>
    <col min="1777" max="1777" width="7.7109375" style="212" bestFit="1" customWidth="1"/>
    <col min="1778" max="1778" width="6.5703125" style="212" bestFit="1" customWidth="1"/>
    <col min="1779" max="1779" width="7.5703125" style="212" bestFit="1" customWidth="1"/>
    <col min="1780" max="1780" width="10" style="212" bestFit="1" customWidth="1"/>
    <col min="1781" max="1781" width="9.85546875" style="212" bestFit="1" customWidth="1"/>
    <col min="1782" max="1782" width="7.5703125" style="212" bestFit="1" customWidth="1"/>
    <col min="1783" max="1783" width="8.28515625" style="212" bestFit="1" customWidth="1"/>
    <col min="1784" max="1784" width="7.5703125" style="212" bestFit="1" customWidth="1"/>
    <col min="1785" max="1785" width="7" style="212" bestFit="1" customWidth="1"/>
    <col min="1786" max="1786" width="6.28515625" style="212" bestFit="1" customWidth="1"/>
    <col min="1787" max="1787" width="6.5703125" style="212" bestFit="1" customWidth="1"/>
    <col min="1788" max="1788" width="9.28515625" style="212" bestFit="1" customWidth="1"/>
    <col min="1789" max="1789" width="5.85546875" style="212" customWidth="1"/>
    <col min="1790" max="1790" width="9.42578125" style="212" bestFit="1" customWidth="1"/>
    <col min="1791" max="1791" width="4.42578125" style="212" bestFit="1" customWidth="1"/>
    <col min="1792" max="1792" width="4.7109375" style="212" bestFit="1" customWidth="1"/>
    <col min="1793" max="1793" width="6.28515625" style="212" customWidth="1"/>
    <col min="1794" max="1794" width="4.42578125" style="212" bestFit="1" customWidth="1"/>
    <col min="1795" max="1795" width="4.7109375" style="212" bestFit="1" customWidth="1"/>
    <col min="1796" max="1796" width="6.28515625" style="212" customWidth="1"/>
    <col min="1797" max="1797" width="4.42578125" style="212" bestFit="1" customWidth="1"/>
    <col min="1798" max="1798" width="4.7109375" style="212" bestFit="1" customWidth="1"/>
    <col min="1799" max="2028" width="9.140625" style="212"/>
    <col min="2029" max="2029" width="27.28515625" style="212" bestFit="1" customWidth="1"/>
    <col min="2030" max="2030" width="13.42578125" style="212" customWidth="1"/>
    <col min="2031" max="2031" width="7.28515625" style="212" customWidth="1"/>
    <col min="2032" max="2032" width="9.5703125" style="212" bestFit="1" customWidth="1"/>
    <col min="2033" max="2033" width="7.7109375" style="212" bestFit="1" customWidth="1"/>
    <col min="2034" max="2034" width="6.5703125" style="212" bestFit="1" customWidth="1"/>
    <col min="2035" max="2035" width="7.5703125" style="212" bestFit="1" customWidth="1"/>
    <col min="2036" max="2036" width="10" style="212" bestFit="1" customWidth="1"/>
    <col min="2037" max="2037" width="9.85546875" style="212" bestFit="1" customWidth="1"/>
    <col min="2038" max="2038" width="7.5703125" style="212" bestFit="1" customWidth="1"/>
    <col min="2039" max="2039" width="8.28515625" style="212" bestFit="1" customWidth="1"/>
    <col min="2040" max="2040" width="7.5703125" style="212" bestFit="1" customWidth="1"/>
    <col min="2041" max="2041" width="7" style="212" bestFit="1" customWidth="1"/>
    <col min="2042" max="2042" width="6.28515625" style="212" bestFit="1" customWidth="1"/>
    <col min="2043" max="2043" width="6.5703125" style="212" bestFit="1" customWidth="1"/>
    <col min="2044" max="2044" width="9.28515625" style="212" bestFit="1" customWidth="1"/>
    <col min="2045" max="2045" width="5.85546875" style="212" customWidth="1"/>
    <col min="2046" max="2046" width="9.42578125" style="212" bestFit="1" customWidth="1"/>
    <col min="2047" max="2047" width="4.42578125" style="212" bestFit="1" customWidth="1"/>
    <col min="2048" max="2048" width="4.7109375" style="212" bestFit="1" customWidth="1"/>
    <col min="2049" max="2049" width="6.28515625" style="212" customWidth="1"/>
    <col min="2050" max="2050" width="4.42578125" style="212" bestFit="1" customWidth="1"/>
    <col min="2051" max="2051" width="4.7109375" style="212" bestFit="1" customWidth="1"/>
    <col min="2052" max="2052" width="6.28515625" style="212" customWidth="1"/>
    <col min="2053" max="2053" width="4.42578125" style="212" bestFit="1" customWidth="1"/>
    <col min="2054" max="2054" width="4.7109375" style="212" bestFit="1" customWidth="1"/>
    <col min="2055" max="2284" width="9.140625" style="212"/>
    <col min="2285" max="2285" width="27.28515625" style="212" bestFit="1" customWidth="1"/>
    <col min="2286" max="2286" width="13.42578125" style="212" customWidth="1"/>
    <col min="2287" max="2287" width="7.28515625" style="212" customWidth="1"/>
    <col min="2288" max="2288" width="9.5703125" style="212" bestFit="1" customWidth="1"/>
    <col min="2289" max="2289" width="7.7109375" style="212" bestFit="1" customWidth="1"/>
    <col min="2290" max="2290" width="6.5703125" style="212" bestFit="1" customWidth="1"/>
    <col min="2291" max="2291" width="7.5703125" style="212" bestFit="1" customWidth="1"/>
    <col min="2292" max="2292" width="10" style="212" bestFit="1" customWidth="1"/>
    <col min="2293" max="2293" width="9.85546875" style="212" bestFit="1" customWidth="1"/>
    <col min="2294" max="2294" width="7.5703125" style="212" bestFit="1" customWidth="1"/>
    <col min="2295" max="2295" width="8.28515625" style="212" bestFit="1" customWidth="1"/>
    <col min="2296" max="2296" width="7.5703125" style="212" bestFit="1" customWidth="1"/>
    <col min="2297" max="2297" width="7" style="212" bestFit="1" customWidth="1"/>
    <col min="2298" max="2298" width="6.28515625" style="212" bestFit="1" customWidth="1"/>
    <col min="2299" max="2299" width="6.5703125" style="212" bestFit="1" customWidth="1"/>
    <col min="2300" max="2300" width="9.28515625" style="212" bestFit="1" customWidth="1"/>
    <col min="2301" max="2301" width="5.85546875" style="212" customWidth="1"/>
    <col min="2302" max="2302" width="9.42578125" style="212" bestFit="1" customWidth="1"/>
    <col min="2303" max="2303" width="4.42578125" style="212" bestFit="1" customWidth="1"/>
    <col min="2304" max="2304" width="4.7109375" style="212" bestFit="1" customWidth="1"/>
    <col min="2305" max="2305" width="6.28515625" style="212" customWidth="1"/>
    <col min="2306" max="2306" width="4.42578125" style="212" bestFit="1" customWidth="1"/>
    <col min="2307" max="2307" width="4.7109375" style="212" bestFit="1" customWidth="1"/>
    <col min="2308" max="2308" width="6.28515625" style="212" customWidth="1"/>
    <col min="2309" max="2309" width="4.42578125" style="212" bestFit="1" customWidth="1"/>
    <col min="2310" max="2310" width="4.7109375" style="212" bestFit="1" customWidth="1"/>
    <col min="2311" max="2540" width="9.140625" style="212"/>
    <col min="2541" max="2541" width="27.28515625" style="212" bestFit="1" customWidth="1"/>
    <col min="2542" max="2542" width="13.42578125" style="212" customWidth="1"/>
    <col min="2543" max="2543" width="7.28515625" style="212" customWidth="1"/>
    <col min="2544" max="2544" width="9.5703125" style="212" bestFit="1" customWidth="1"/>
    <col min="2545" max="2545" width="7.7109375" style="212" bestFit="1" customWidth="1"/>
    <col min="2546" max="2546" width="6.5703125" style="212" bestFit="1" customWidth="1"/>
    <col min="2547" max="2547" width="7.5703125" style="212" bestFit="1" customWidth="1"/>
    <col min="2548" max="2548" width="10" style="212" bestFit="1" customWidth="1"/>
    <col min="2549" max="2549" width="9.85546875" style="212" bestFit="1" customWidth="1"/>
    <col min="2550" max="2550" width="7.5703125" style="212" bestFit="1" customWidth="1"/>
    <col min="2551" max="2551" width="8.28515625" style="212" bestFit="1" customWidth="1"/>
    <col min="2552" max="2552" width="7.5703125" style="212" bestFit="1" customWidth="1"/>
    <col min="2553" max="2553" width="7" style="212" bestFit="1" customWidth="1"/>
    <col min="2554" max="2554" width="6.28515625" style="212" bestFit="1" customWidth="1"/>
    <col min="2555" max="2555" width="6.5703125" style="212" bestFit="1" customWidth="1"/>
    <col min="2556" max="2556" width="9.28515625" style="212" bestFit="1" customWidth="1"/>
    <col min="2557" max="2557" width="5.85546875" style="212" customWidth="1"/>
    <col min="2558" max="2558" width="9.42578125" style="212" bestFit="1" customWidth="1"/>
    <col min="2559" max="2559" width="4.42578125" style="212" bestFit="1" customWidth="1"/>
    <col min="2560" max="2560" width="4.7109375" style="212" bestFit="1" customWidth="1"/>
    <col min="2561" max="2561" width="6.28515625" style="212" customWidth="1"/>
    <col min="2562" max="2562" width="4.42578125" style="212" bestFit="1" customWidth="1"/>
    <col min="2563" max="2563" width="4.7109375" style="212" bestFit="1" customWidth="1"/>
    <col min="2564" max="2564" width="6.28515625" style="212" customWidth="1"/>
    <col min="2565" max="2565" width="4.42578125" style="212" bestFit="1" customWidth="1"/>
    <col min="2566" max="2566" width="4.7109375" style="212" bestFit="1" customWidth="1"/>
    <col min="2567" max="2796" width="9.140625" style="212"/>
    <col min="2797" max="2797" width="27.28515625" style="212" bestFit="1" customWidth="1"/>
    <col min="2798" max="2798" width="13.42578125" style="212" customWidth="1"/>
    <col min="2799" max="2799" width="7.28515625" style="212" customWidth="1"/>
    <col min="2800" max="2800" width="9.5703125" style="212" bestFit="1" customWidth="1"/>
    <col min="2801" max="2801" width="7.7109375" style="212" bestFit="1" customWidth="1"/>
    <col min="2802" max="2802" width="6.5703125" style="212" bestFit="1" customWidth="1"/>
    <col min="2803" max="2803" width="7.5703125" style="212" bestFit="1" customWidth="1"/>
    <col min="2804" max="2804" width="10" style="212" bestFit="1" customWidth="1"/>
    <col min="2805" max="2805" width="9.85546875" style="212" bestFit="1" customWidth="1"/>
    <col min="2806" max="2806" width="7.5703125" style="212" bestFit="1" customWidth="1"/>
    <col min="2807" max="2807" width="8.28515625" style="212" bestFit="1" customWidth="1"/>
    <col min="2808" max="2808" width="7.5703125" style="212" bestFit="1" customWidth="1"/>
    <col min="2809" max="2809" width="7" style="212" bestFit="1" customWidth="1"/>
    <col min="2810" max="2810" width="6.28515625" style="212" bestFit="1" customWidth="1"/>
    <col min="2811" max="2811" width="6.5703125" style="212" bestFit="1" customWidth="1"/>
    <col min="2812" max="2812" width="9.28515625" style="212" bestFit="1" customWidth="1"/>
    <col min="2813" max="2813" width="5.85546875" style="212" customWidth="1"/>
    <col min="2814" max="2814" width="9.42578125" style="212" bestFit="1" customWidth="1"/>
    <col min="2815" max="2815" width="4.42578125" style="212" bestFit="1" customWidth="1"/>
    <col min="2816" max="2816" width="4.7109375" style="212" bestFit="1" customWidth="1"/>
    <col min="2817" max="2817" width="6.28515625" style="212" customWidth="1"/>
    <col min="2818" max="2818" width="4.42578125" style="212" bestFit="1" customWidth="1"/>
    <col min="2819" max="2819" width="4.7109375" style="212" bestFit="1" customWidth="1"/>
    <col min="2820" max="2820" width="6.28515625" style="212" customWidth="1"/>
    <col min="2821" max="2821" width="4.42578125" style="212" bestFit="1" customWidth="1"/>
    <col min="2822" max="2822" width="4.7109375" style="212" bestFit="1" customWidth="1"/>
    <col min="2823" max="3052" width="9.140625" style="212"/>
    <col min="3053" max="3053" width="27.28515625" style="212" bestFit="1" customWidth="1"/>
    <col min="3054" max="3054" width="13.42578125" style="212" customWidth="1"/>
    <col min="3055" max="3055" width="7.28515625" style="212" customWidth="1"/>
    <col min="3056" max="3056" width="9.5703125" style="212" bestFit="1" customWidth="1"/>
    <col min="3057" max="3057" width="7.7109375" style="212" bestFit="1" customWidth="1"/>
    <col min="3058" max="3058" width="6.5703125" style="212" bestFit="1" customWidth="1"/>
    <col min="3059" max="3059" width="7.5703125" style="212" bestFit="1" customWidth="1"/>
    <col min="3060" max="3060" width="10" style="212" bestFit="1" customWidth="1"/>
    <col min="3061" max="3061" width="9.85546875" style="212" bestFit="1" customWidth="1"/>
    <col min="3062" max="3062" width="7.5703125" style="212" bestFit="1" customWidth="1"/>
    <col min="3063" max="3063" width="8.28515625" style="212" bestFit="1" customWidth="1"/>
    <col min="3064" max="3064" width="7.5703125" style="212" bestFit="1" customWidth="1"/>
    <col min="3065" max="3065" width="7" style="212" bestFit="1" customWidth="1"/>
    <col min="3066" max="3066" width="6.28515625" style="212" bestFit="1" customWidth="1"/>
    <col min="3067" max="3067" width="6.5703125" style="212" bestFit="1" customWidth="1"/>
    <col min="3068" max="3068" width="9.28515625" style="212" bestFit="1" customWidth="1"/>
    <col min="3069" max="3069" width="5.85546875" style="212" customWidth="1"/>
    <col min="3070" max="3070" width="9.42578125" style="212" bestFit="1" customWidth="1"/>
    <col min="3071" max="3071" width="4.42578125" style="212" bestFit="1" customWidth="1"/>
    <col min="3072" max="3072" width="4.7109375" style="212" bestFit="1" customWidth="1"/>
    <col min="3073" max="3073" width="6.28515625" style="212" customWidth="1"/>
    <col min="3074" max="3074" width="4.42578125" style="212" bestFit="1" customWidth="1"/>
    <col min="3075" max="3075" width="4.7109375" style="212" bestFit="1" customWidth="1"/>
    <col min="3076" max="3076" width="6.28515625" style="212" customWidth="1"/>
    <col min="3077" max="3077" width="4.42578125" style="212" bestFit="1" customWidth="1"/>
    <col min="3078" max="3078" width="4.7109375" style="212" bestFit="1" customWidth="1"/>
    <col min="3079" max="3308" width="9.140625" style="212"/>
    <col min="3309" max="3309" width="27.28515625" style="212" bestFit="1" customWidth="1"/>
    <col min="3310" max="3310" width="13.42578125" style="212" customWidth="1"/>
    <col min="3311" max="3311" width="7.28515625" style="212" customWidth="1"/>
    <col min="3312" max="3312" width="9.5703125" style="212" bestFit="1" customWidth="1"/>
    <col min="3313" max="3313" width="7.7109375" style="212" bestFit="1" customWidth="1"/>
    <col min="3314" max="3314" width="6.5703125" style="212" bestFit="1" customWidth="1"/>
    <col min="3315" max="3315" width="7.5703125" style="212" bestFit="1" customWidth="1"/>
    <col min="3316" max="3316" width="10" style="212" bestFit="1" customWidth="1"/>
    <col min="3317" max="3317" width="9.85546875" style="212" bestFit="1" customWidth="1"/>
    <col min="3318" max="3318" width="7.5703125" style="212" bestFit="1" customWidth="1"/>
    <col min="3319" max="3319" width="8.28515625" style="212" bestFit="1" customWidth="1"/>
    <col min="3320" max="3320" width="7.5703125" style="212" bestFit="1" customWidth="1"/>
    <col min="3321" max="3321" width="7" style="212" bestFit="1" customWidth="1"/>
    <col min="3322" max="3322" width="6.28515625" style="212" bestFit="1" customWidth="1"/>
    <col min="3323" max="3323" width="6.5703125" style="212" bestFit="1" customWidth="1"/>
    <col min="3324" max="3324" width="9.28515625" style="212" bestFit="1" customWidth="1"/>
    <col min="3325" max="3325" width="5.85546875" style="212" customWidth="1"/>
    <col min="3326" max="3326" width="9.42578125" style="212" bestFit="1" customWidth="1"/>
    <col min="3327" max="3327" width="4.42578125" style="212" bestFit="1" customWidth="1"/>
    <col min="3328" max="3328" width="4.7109375" style="212" bestFit="1" customWidth="1"/>
    <col min="3329" max="3329" width="6.28515625" style="212" customWidth="1"/>
    <col min="3330" max="3330" width="4.42578125" style="212" bestFit="1" customWidth="1"/>
    <col min="3331" max="3331" width="4.7109375" style="212" bestFit="1" customWidth="1"/>
    <col min="3332" max="3332" width="6.28515625" style="212" customWidth="1"/>
    <col min="3333" max="3333" width="4.42578125" style="212" bestFit="1" customWidth="1"/>
    <col min="3334" max="3334" width="4.7109375" style="212" bestFit="1" customWidth="1"/>
    <col min="3335" max="3564" width="9.140625" style="212"/>
    <col min="3565" max="3565" width="27.28515625" style="212" bestFit="1" customWidth="1"/>
    <col min="3566" max="3566" width="13.42578125" style="212" customWidth="1"/>
    <col min="3567" max="3567" width="7.28515625" style="212" customWidth="1"/>
    <col min="3568" max="3568" width="9.5703125" style="212" bestFit="1" customWidth="1"/>
    <col min="3569" max="3569" width="7.7109375" style="212" bestFit="1" customWidth="1"/>
    <col min="3570" max="3570" width="6.5703125" style="212" bestFit="1" customWidth="1"/>
    <col min="3571" max="3571" width="7.5703125" style="212" bestFit="1" customWidth="1"/>
    <col min="3572" max="3572" width="10" style="212" bestFit="1" customWidth="1"/>
    <col min="3573" max="3573" width="9.85546875" style="212" bestFit="1" customWidth="1"/>
    <col min="3574" max="3574" width="7.5703125" style="212" bestFit="1" customWidth="1"/>
    <col min="3575" max="3575" width="8.28515625" style="212" bestFit="1" customWidth="1"/>
    <col min="3576" max="3576" width="7.5703125" style="212" bestFit="1" customWidth="1"/>
    <col min="3577" max="3577" width="7" style="212" bestFit="1" customWidth="1"/>
    <col min="3578" max="3578" width="6.28515625" style="212" bestFit="1" customWidth="1"/>
    <col min="3579" max="3579" width="6.5703125" style="212" bestFit="1" customWidth="1"/>
    <col min="3580" max="3580" width="9.28515625" style="212" bestFit="1" customWidth="1"/>
    <col min="3581" max="3581" width="5.85546875" style="212" customWidth="1"/>
    <col min="3582" max="3582" width="9.42578125" style="212" bestFit="1" customWidth="1"/>
    <col min="3583" max="3583" width="4.42578125" style="212" bestFit="1" customWidth="1"/>
    <col min="3584" max="3584" width="4.7109375" style="212" bestFit="1" customWidth="1"/>
    <col min="3585" max="3585" width="6.28515625" style="212" customWidth="1"/>
    <col min="3586" max="3586" width="4.42578125" style="212" bestFit="1" customWidth="1"/>
    <col min="3587" max="3587" width="4.7109375" style="212" bestFit="1" customWidth="1"/>
    <col min="3588" max="3588" width="6.28515625" style="212" customWidth="1"/>
    <col min="3589" max="3589" width="4.42578125" style="212" bestFit="1" customWidth="1"/>
    <col min="3590" max="3590" width="4.7109375" style="212" bestFit="1" customWidth="1"/>
    <col min="3591" max="3820" width="9.140625" style="212"/>
    <col min="3821" max="3821" width="27.28515625" style="212" bestFit="1" customWidth="1"/>
    <col min="3822" max="3822" width="13.42578125" style="212" customWidth="1"/>
    <col min="3823" max="3823" width="7.28515625" style="212" customWidth="1"/>
    <col min="3824" max="3824" width="9.5703125" style="212" bestFit="1" customWidth="1"/>
    <col min="3825" max="3825" width="7.7109375" style="212" bestFit="1" customWidth="1"/>
    <col min="3826" max="3826" width="6.5703125" style="212" bestFit="1" customWidth="1"/>
    <col min="3827" max="3827" width="7.5703125" style="212" bestFit="1" customWidth="1"/>
    <col min="3828" max="3828" width="10" style="212" bestFit="1" customWidth="1"/>
    <col min="3829" max="3829" width="9.85546875" style="212" bestFit="1" customWidth="1"/>
    <col min="3830" max="3830" width="7.5703125" style="212" bestFit="1" customWidth="1"/>
    <col min="3831" max="3831" width="8.28515625" style="212" bestFit="1" customWidth="1"/>
    <col min="3832" max="3832" width="7.5703125" style="212" bestFit="1" customWidth="1"/>
    <col min="3833" max="3833" width="7" style="212" bestFit="1" customWidth="1"/>
    <col min="3834" max="3834" width="6.28515625" style="212" bestFit="1" customWidth="1"/>
    <col min="3835" max="3835" width="6.5703125" style="212" bestFit="1" customWidth="1"/>
    <col min="3836" max="3836" width="9.28515625" style="212" bestFit="1" customWidth="1"/>
    <col min="3837" max="3837" width="5.85546875" style="212" customWidth="1"/>
    <col min="3838" max="3838" width="9.42578125" style="212" bestFit="1" customWidth="1"/>
    <col min="3839" max="3839" width="4.42578125" style="212" bestFit="1" customWidth="1"/>
    <col min="3840" max="3840" width="4.7109375" style="212" bestFit="1" customWidth="1"/>
    <col min="3841" max="3841" width="6.28515625" style="212" customWidth="1"/>
    <col min="3842" max="3842" width="4.42578125" style="212" bestFit="1" customWidth="1"/>
    <col min="3843" max="3843" width="4.7109375" style="212" bestFit="1" customWidth="1"/>
    <col min="3844" max="3844" width="6.28515625" style="212" customWidth="1"/>
    <col min="3845" max="3845" width="4.42578125" style="212" bestFit="1" customWidth="1"/>
    <col min="3846" max="3846" width="4.7109375" style="212" bestFit="1" customWidth="1"/>
    <col min="3847" max="4076" width="9.140625" style="212"/>
    <col min="4077" max="4077" width="27.28515625" style="212" bestFit="1" customWidth="1"/>
    <col min="4078" max="4078" width="13.42578125" style="212" customWidth="1"/>
    <col min="4079" max="4079" width="7.28515625" style="212" customWidth="1"/>
    <col min="4080" max="4080" width="9.5703125" style="212" bestFit="1" customWidth="1"/>
    <col min="4081" max="4081" width="7.7109375" style="212" bestFit="1" customWidth="1"/>
    <col min="4082" max="4082" width="6.5703125" style="212" bestFit="1" customWidth="1"/>
    <col min="4083" max="4083" width="7.5703125" style="212" bestFit="1" customWidth="1"/>
    <col min="4084" max="4084" width="10" style="212" bestFit="1" customWidth="1"/>
    <col min="4085" max="4085" width="9.85546875" style="212" bestFit="1" customWidth="1"/>
    <col min="4086" max="4086" width="7.5703125" style="212" bestFit="1" customWidth="1"/>
    <col min="4087" max="4087" width="8.28515625" style="212" bestFit="1" customWidth="1"/>
    <col min="4088" max="4088" width="7.5703125" style="212" bestFit="1" customWidth="1"/>
    <col min="4089" max="4089" width="7" style="212" bestFit="1" customWidth="1"/>
    <col min="4090" max="4090" width="6.28515625" style="212" bestFit="1" customWidth="1"/>
    <col min="4091" max="4091" width="6.5703125" style="212" bestFit="1" customWidth="1"/>
    <col min="4092" max="4092" width="9.28515625" style="212" bestFit="1" customWidth="1"/>
    <col min="4093" max="4093" width="5.85546875" style="212" customWidth="1"/>
    <col min="4094" max="4094" width="9.42578125" style="212" bestFit="1" customWidth="1"/>
    <col min="4095" max="4095" width="4.42578125" style="212" bestFit="1" customWidth="1"/>
    <col min="4096" max="4096" width="4.7109375" style="212" bestFit="1" customWidth="1"/>
    <col min="4097" max="4097" width="6.28515625" style="212" customWidth="1"/>
    <col min="4098" max="4098" width="4.42578125" style="212" bestFit="1" customWidth="1"/>
    <col min="4099" max="4099" width="4.7109375" style="212" bestFit="1" customWidth="1"/>
    <col min="4100" max="4100" width="6.28515625" style="212" customWidth="1"/>
    <col min="4101" max="4101" width="4.42578125" style="212" bestFit="1" customWidth="1"/>
    <col min="4102" max="4102" width="4.7109375" style="212" bestFit="1" customWidth="1"/>
    <col min="4103" max="4332" width="9.140625" style="212"/>
    <col min="4333" max="4333" width="27.28515625" style="212" bestFit="1" customWidth="1"/>
    <col min="4334" max="4334" width="13.42578125" style="212" customWidth="1"/>
    <col min="4335" max="4335" width="7.28515625" style="212" customWidth="1"/>
    <col min="4336" max="4336" width="9.5703125" style="212" bestFit="1" customWidth="1"/>
    <col min="4337" max="4337" width="7.7109375" style="212" bestFit="1" customWidth="1"/>
    <col min="4338" max="4338" width="6.5703125" style="212" bestFit="1" customWidth="1"/>
    <col min="4339" max="4339" width="7.5703125" style="212" bestFit="1" customWidth="1"/>
    <col min="4340" max="4340" width="10" style="212" bestFit="1" customWidth="1"/>
    <col min="4341" max="4341" width="9.85546875" style="212" bestFit="1" customWidth="1"/>
    <col min="4342" max="4342" width="7.5703125" style="212" bestFit="1" customWidth="1"/>
    <col min="4343" max="4343" width="8.28515625" style="212" bestFit="1" customWidth="1"/>
    <col min="4344" max="4344" width="7.5703125" style="212" bestFit="1" customWidth="1"/>
    <col min="4345" max="4345" width="7" style="212" bestFit="1" customWidth="1"/>
    <col min="4346" max="4346" width="6.28515625" style="212" bestFit="1" customWidth="1"/>
    <col min="4347" max="4347" width="6.5703125" style="212" bestFit="1" customWidth="1"/>
    <col min="4348" max="4348" width="9.28515625" style="212" bestFit="1" customWidth="1"/>
    <col min="4349" max="4349" width="5.85546875" style="212" customWidth="1"/>
    <col min="4350" max="4350" width="9.42578125" style="212" bestFit="1" customWidth="1"/>
    <col min="4351" max="4351" width="4.42578125" style="212" bestFit="1" customWidth="1"/>
    <col min="4352" max="4352" width="4.7109375" style="212" bestFit="1" customWidth="1"/>
    <col min="4353" max="4353" width="6.28515625" style="212" customWidth="1"/>
    <col min="4354" max="4354" width="4.42578125" style="212" bestFit="1" customWidth="1"/>
    <col min="4355" max="4355" width="4.7109375" style="212" bestFit="1" customWidth="1"/>
    <col min="4356" max="4356" width="6.28515625" style="212" customWidth="1"/>
    <col min="4357" max="4357" width="4.42578125" style="212" bestFit="1" customWidth="1"/>
    <col min="4358" max="4358" width="4.7109375" style="212" bestFit="1" customWidth="1"/>
    <col min="4359" max="4588" width="9.140625" style="212"/>
    <col min="4589" max="4589" width="27.28515625" style="212" bestFit="1" customWidth="1"/>
    <col min="4590" max="4590" width="13.42578125" style="212" customWidth="1"/>
    <col min="4591" max="4591" width="7.28515625" style="212" customWidth="1"/>
    <col min="4592" max="4592" width="9.5703125" style="212" bestFit="1" customWidth="1"/>
    <col min="4593" max="4593" width="7.7109375" style="212" bestFit="1" customWidth="1"/>
    <col min="4594" max="4594" width="6.5703125" style="212" bestFit="1" customWidth="1"/>
    <col min="4595" max="4595" width="7.5703125" style="212" bestFit="1" customWidth="1"/>
    <col min="4596" max="4596" width="10" style="212" bestFit="1" customWidth="1"/>
    <col min="4597" max="4597" width="9.85546875" style="212" bestFit="1" customWidth="1"/>
    <col min="4598" max="4598" width="7.5703125" style="212" bestFit="1" customWidth="1"/>
    <col min="4599" max="4599" width="8.28515625" style="212" bestFit="1" customWidth="1"/>
    <col min="4600" max="4600" width="7.5703125" style="212" bestFit="1" customWidth="1"/>
    <col min="4601" max="4601" width="7" style="212" bestFit="1" customWidth="1"/>
    <col min="4602" max="4602" width="6.28515625" style="212" bestFit="1" customWidth="1"/>
    <col min="4603" max="4603" width="6.5703125" style="212" bestFit="1" customWidth="1"/>
    <col min="4604" max="4604" width="9.28515625" style="212" bestFit="1" customWidth="1"/>
    <col min="4605" max="4605" width="5.85546875" style="212" customWidth="1"/>
    <col min="4606" max="4606" width="9.42578125" style="212" bestFit="1" customWidth="1"/>
    <col min="4607" max="4607" width="4.42578125" style="212" bestFit="1" customWidth="1"/>
    <col min="4608" max="4608" width="4.7109375" style="212" bestFit="1" customWidth="1"/>
    <col min="4609" max="4609" width="6.28515625" style="212" customWidth="1"/>
    <col min="4610" max="4610" width="4.42578125" style="212" bestFit="1" customWidth="1"/>
    <col min="4611" max="4611" width="4.7109375" style="212" bestFit="1" customWidth="1"/>
    <col min="4612" max="4612" width="6.28515625" style="212" customWidth="1"/>
    <col min="4613" max="4613" width="4.42578125" style="212" bestFit="1" customWidth="1"/>
    <col min="4614" max="4614" width="4.7109375" style="212" bestFit="1" customWidth="1"/>
    <col min="4615" max="4844" width="9.140625" style="212"/>
    <col min="4845" max="4845" width="27.28515625" style="212" bestFit="1" customWidth="1"/>
    <col min="4846" max="4846" width="13.42578125" style="212" customWidth="1"/>
    <col min="4847" max="4847" width="7.28515625" style="212" customWidth="1"/>
    <col min="4848" max="4848" width="9.5703125" style="212" bestFit="1" customWidth="1"/>
    <col min="4849" max="4849" width="7.7109375" style="212" bestFit="1" customWidth="1"/>
    <col min="4850" max="4850" width="6.5703125" style="212" bestFit="1" customWidth="1"/>
    <col min="4851" max="4851" width="7.5703125" style="212" bestFit="1" customWidth="1"/>
    <col min="4852" max="4852" width="10" style="212" bestFit="1" customWidth="1"/>
    <col min="4853" max="4853" width="9.85546875" style="212" bestFit="1" customWidth="1"/>
    <col min="4854" max="4854" width="7.5703125" style="212" bestFit="1" customWidth="1"/>
    <col min="4855" max="4855" width="8.28515625" style="212" bestFit="1" customWidth="1"/>
    <col min="4856" max="4856" width="7.5703125" style="212" bestFit="1" customWidth="1"/>
    <col min="4857" max="4857" width="7" style="212" bestFit="1" customWidth="1"/>
    <col min="4858" max="4858" width="6.28515625" style="212" bestFit="1" customWidth="1"/>
    <col min="4859" max="4859" width="6.5703125" style="212" bestFit="1" customWidth="1"/>
    <col min="4860" max="4860" width="9.28515625" style="212" bestFit="1" customWidth="1"/>
    <col min="4861" max="4861" width="5.85546875" style="212" customWidth="1"/>
    <col min="4862" max="4862" width="9.42578125" style="212" bestFit="1" customWidth="1"/>
    <col min="4863" max="4863" width="4.42578125" style="212" bestFit="1" customWidth="1"/>
    <col min="4864" max="4864" width="4.7109375" style="212" bestFit="1" customWidth="1"/>
    <col min="4865" max="4865" width="6.28515625" style="212" customWidth="1"/>
    <col min="4866" max="4866" width="4.42578125" style="212" bestFit="1" customWidth="1"/>
    <col min="4867" max="4867" width="4.7109375" style="212" bestFit="1" customWidth="1"/>
    <col min="4868" max="4868" width="6.28515625" style="212" customWidth="1"/>
    <col min="4869" max="4869" width="4.42578125" style="212" bestFit="1" customWidth="1"/>
    <col min="4870" max="4870" width="4.7109375" style="212" bestFit="1" customWidth="1"/>
    <col min="4871" max="5100" width="9.140625" style="212"/>
    <col min="5101" max="5101" width="27.28515625" style="212" bestFit="1" customWidth="1"/>
    <col min="5102" max="5102" width="13.42578125" style="212" customWidth="1"/>
    <col min="5103" max="5103" width="7.28515625" style="212" customWidth="1"/>
    <col min="5104" max="5104" width="9.5703125" style="212" bestFit="1" customWidth="1"/>
    <col min="5105" max="5105" width="7.7109375" style="212" bestFit="1" customWidth="1"/>
    <col min="5106" max="5106" width="6.5703125" style="212" bestFit="1" customWidth="1"/>
    <col min="5107" max="5107" width="7.5703125" style="212" bestFit="1" customWidth="1"/>
    <col min="5108" max="5108" width="10" style="212" bestFit="1" customWidth="1"/>
    <col min="5109" max="5109" width="9.85546875" style="212" bestFit="1" customWidth="1"/>
    <col min="5110" max="5110" width="7.5703125" style="212" bestFit="1" customWidth="1"/>
    <col min="5111" max="5111" width="8.28515625" style="212" bestFit="1" customWidth="1"/>
    <col min="5112" max="5112" width="7.5703125" style="212" bestFit="1" customWidth="1"/>
    <col min="5113" max="5113" width="7" style="212" bestFit="1" customWidth="1"/>
    <col min="5114" max="5114" width="6.28515625" style="212" bestFit="1" customWidth="1"/>
    <col min="5115" max="5115" width="6.5703125" style="212" bestFit="1" customWidth="1"/>
    <col min="5116" max="5116" width="9.28515625" style="212" bestFit="1" customWidth="1"/>
    <col min="5117" max="5117" width="5.85546875" style="212" customWidth="1"/>
    <col min="5118" max="5118" width="9.42578125" style="212" bestFit="1" customWidth="1"/>
    <col min="5119" max="5119" width="4.42578125" style="212" bestFit="1" customWidth="1"/>
    <col min="5120" max="5120" width="4.7109375" style="212" bestFit="1" customWidth="1"/>
    <col min="5121" max="5121" width="6.28515625" style="212" customWidth="1"/>
    <col min="5122" max="5122" width="4.42578125" style="212" bestFit="1" customWidth="1"/>
    <col min="5123" max="5123" width="4.7109375" style="212" bestFit="1" customWidth="1"/>
    <col min="5124" max="5124" width="6.28515625" style="212" customWidth="1"/>
    <col min="5125" max="5125" width="4.42578125" style="212" bestFit="1" customWidth="1"/>
    <col min="5126" max="5126" width="4.7109375" style="212" bestFit="1" customWidth="1"/>
    <col min="5127" max="5356" width="9.140625" style="212"/>
    <col min="5357" max="5357" width="27.28515625" style="212" bestFit="1" customWidth="1"/>
    <col min="5358" max="5358" width="13.42578125" style="212" customWidth="1"/>
    <col min="5359" max="5359" width="7.28515625" style="212" customWidth="1"/>
    <col min="5360" max="5360" width="9.5703125" style="212" bestFit="1" customWidth="1"/>
    <col min="5361" max="5361" width="7.7109375" style="212" bestFit="1" customWidth="1"/>
    <col min="5362" max="5362" width="6.5703125" style="212" bestFit="1" customWidth="1"/>
    <col min="5363" max="5363" width="7.5703125" style="212" bestFit="1" customWidth="1"/>
    <col min="5364" max="5364" width="10" style="212" bestFit="1" customWidth="1"/>
    <col min="5365" max="5365" width="9.85546875" style="212" bestFit="1" customWidth="1"/>
    <col min="5366" max="5366" width="7.5703125" style="212" bestFit="1" customWidth="1"/>
    <col min="5367" max="5367" width="8.28515625" style="212" bestFit="1" customWidth="1"/>
    <col min="5368" max="5368" width="7.5703125" style="212" bestFit="1" customWidth="1"/>
    <col min="5369" max="5369" width="7" style="212" bestFit="1" customWidth="1"/>
    <col min="5370" max="5370" width="6.28515625" style="212" bestFit="1" customWidth="1"/>
    <col min="5371" max="5371" width="6.5703125" style="212" bestFit="1" customWidth="1"/>
    <col min="5372" max="5372" width="9.28515625" style="212" bestFit="1" customWidth="1"/>
    <col min="5373" max="5373" width="5.85546875" style="212" customWidth="1"/>
    <col min="5374" max="5374" width="9.42578125" style="212" bestFit="1" customWidth="1"/>
    <col min="5375" max="5375" width="4.42578125" style="212" bestFit="1" customWidth="1"/>
    <col min="5376" max="5376" width="4.7109375" style="212" bestFit="1" customWidth="1"/>
    <col min="5377" max="5377" width="6.28515625" style="212" customWidth="1"/>
    <col min="5378" max="5378" width="4.42578125" style="212" bestFit="1" customWidth="1"/>
    <col min="5379" max="5379" width="4.7109375" style="212" bestFit="1" customWidth="1"/>
    <col min="5380" max="5380" width="6.28515625" style="212" customWidth="1"/>
    <col min="5381" max="5381" width="4.42578125" style="212" bestFit="1" customWidth="1"/>
    <col min="5382" max="5382" width="4.7109375" style="212" bestFit="1" customWidth="1"/>
    <col min="5383" max="5612" width="9.140625" style="212"/>
    <col min="5613" max="5613" width="27.28515625" style="212" bestFit="1" customWidth="1"/>
    <col min="5614" max="5614" width="13.42578125" style="212" customWidth="1"/>
    <col min="5615" max="5615" width="7.28515625" style="212" customWidth="1"/>
    <col min="5616" max="5616" width="9.5703125" style="212" bestFit="1" customWidth="1"/>
    <col min="5617" max="5617" width="7.7109375" style="212" bestFit="1" customWidth="1"/>
    <col min="5618" max="5618" width="6.5703125" style="212" bestFit="1" customWidth="1"/>
    <col min="5619" max="5619" width="7.5703125" style="212" bestFit="1" customWidth="1"/>
    <col min="5620" max="5620" width="10" style="212" bestFit="1" customWidth="1"/>
    <col min="5621" max="5621" width="9.85546875" style="212" bestFit="1" customWidth="1"/>
    <col min="5622" max="5622" width="7.5703125" style="212" bestFit="1" customWidth="1"/>
    <col min="5623" max="5623" width="8.28515625" style="212" bestFit="1" customWidth="1"/>
    <col min="5624" max="5624" width="7.5703125" style="212" bestFit="1" customWidth="1"/>
    <col min="5625" max="5625" width="7" style="212" bestFit="1" customWidth="1"/>
    <col min="5626" max="5626" width="6.28515625" style="212" bestFit="1" customWidth="1"/>
    <col min="5627" max="5627" width="6.5703125" style="212" bestFit="1" customWidth="1"/>
    <col min="5628" max="5628" width="9.28515625" style="212" bestFit="1" customWidth="1"/>
    <col min="5629" max="5629" width="5.85546875" style="212" customWidth="1"/>
    <col min="5630" max="5630" width="9.42578125" style="212" bestFit="1" customWidth="1"/>
    <col min="5631" max="5631" width="4.42578125" style="212" bestFit="1" customWidth="1"/>
    <col min="5632" max="5632" width="4.7109375" style="212" bestFit="1" customWidth="1"/>
    <col min="5633" max="5633" width="6.28515625" style="212" customWidth="1"/>
    <col min="5634" max="5634" width="4.42578125" style="212" bestFit="1" customWidth="1"/>
    <col min="5635" max="5635" width="4.7109375" style="212" bestFit="1" customWidth="1"/>
    <col min="5636" max="5636" width="6.28515625" style="212" customWidth="1"/>
    <col min="5637" max="5637" width="4.42578125" style="212" bestFit="1" customWidth="1"/>
    <col min="5638" max="5638" width="4.7109375" style="212" bestFit="1" customWidth="1"/>
    <col min="5639" max="5868" width="9.140625" style="212"/>
    <col min="5869" max="5869" width="27.28515625" style="212" bestFit="1" customWidth="1"/>
    <col min="5870" max="5870" width="13.42578125" style="212" customWidth="1"/>
    <col min="5871" max="5871" width="7.28515625" style="212" customWidth="1"/>
    <col min="5872" max="5872" width="9.5703125" style="212" bestFit="1" customWidth="1"/>
    <col min="5873" max="5873" width="7.7109375" style="212" bestFit="1" customWidth="1"/>
    <col min="5874" max="5874" width="6.5703125" style="212" bestFit="1" customWidth="1"/>
    <col min="5875" max="5875" width="7.5703125" style="212" bestFit="1" customWidth="1"/>
    <col min="5876" max="5876" width="10" style="212" bestFit="1" customWidth="1"/>
    <col min="5877" max="5877" width="9.85546875" style="212" bestFit="1" customWidth="1"/>
    <col min="5878" max="5878" width="7.5703125" style="212" bestFit="1" customWidth="1"/>
    <col min="5879" max="5879" width="8.28515625" style="212" bestFit="1" customWidth="1"/>
    <col min="5880" max="5880" width="7.5703125" style="212" bestFit="1" customWidth="1"/>
    <col min="5881" max="5881" width="7" style="212" bestFit="1" customWidth="1"/>
    <col min="5882" max="5882" width="6.28515625" style="212" bestFit="1" customWidth="1"/>
    <col min="5883" max="5883" width="6.5703125" style="212" bestFit="1" customWidth="1"/>
    <col min="5884" max="5884" width="9.28515625" style="212" bestFit="1" customWidth="1"/>
    <col min="5885" max="5885" width="5.85546875" style="212" customWidth="1"/>
    <col min="5886" max="5886" width="9.42578125" style="212" bestFit="1" customWidth="1"/>
    <col min="5887" max="5887" width="4.42578125" style="212" bestFit="1" customWidth="1"/>
    <col min="5888" max="5888" width="4.7109375" style="212" bestFit="1" customWidth="1"/>
    <col min="5889" max="5889" width="6.28515625" style="212" customWidth="1"/>
    <col min="5890" max="5890" width="4.42578125" style="212" bestFit="1" customWidth="1"/>
    <col min="5891" max="5891" width="4.7109375" style="212" bestFit="1" customWidth="1"/>
    <col min="5892" max="5892" width="6.28515625" style="212" customWidth="1"/>
    <col min="5893" max="5893" width="4.42578125" style="212" bestFit="1" customWidth="1"/>
    <col min="5894" max="5894" width="4.7109375" style="212" bestFit="1" customWidth="1"/>
    <col min="5895" max="6124" width="9.140625" style="212"/>
    <col min="6125" max="6125" width="27.28515625" style="212" bestFit="1" customWidth="1"/>
    <col min="6126" max="6126" width="13.42578125" style="212" customWidth="1"/>
    <col min="6127" max="6127" width="7.28515625" style="212" customWidth="1"/>
    <col min="6128" max="6128" width="9.5703125" style="212" bestFit="1" customWidth="1"/>
    <col min="6129" max="6129" width="7.7109375" style="212" bestFit="1" customWidth="1"/>
    <col min="6130" max="6130" width="6.5703125" style="212" bestFit="1" customWidth="1"/>
    <col min="6131" max="6131" width="7.5703125" style="212" bestFit="1" customWidth="1"/>
    <col min="6132" max="6132" width="10" style="212" bestFit="1" customWidth="1"/>
    <col min="6133" max="6133" width="9.85546875" style="212" bestFit="1" customWidth="1"/>
    <col min="6134" max="6134" width="7.5703125" style="212" bestFit="1" customWidth="1"/>
    <col min="6135" max="6135" width="8.28515625" style="212" bestFit="1" customWidth="1"/>
    <col min="6136" max="6136" width="7.5703125" style="212" bestFit="1" customWidth="1"/>
    <col min="6137" max="6137" width="7" style="212" bestFit="1" customWidth="1"/>
    <col min="6138" max="6138" width="6.28515625" style="212" bestFit="1" customWidth="1"/>
    <col min="6139" max="6139" width="6.5703125" style="212" bestFit="1" customWidth="1"/>
    <col min="6140" max="6140" width="9.28515625" style="212" bestFit="1" customWidth="1"/>
    <col min="6141" max="6141" width="5.85546875" style="212" customWidth="1"/>
    <col min="6142" max="6142" width="9.42578125" style="212" bestFit="1" customWidth="1"/>
    <col min="6143" max="6143" width="4.42578125" style="212" bestFit="1" customWidth="1"/>
    <col min="6144" max="6144" width="4.7109375" style="212" bestFit="1" customWidth="1"/>
    <col min="6145" max="6145" width="6.28515625" style="212" customWidth="1"/>
    <col min="6146" max="6146" width="4.42578125" style="212" bestFit="1" customWidth="1"/>
    <col min="6147" max="6147" width="4.7109375" style="212" bestFit="1" customWidth="1"/>
    <col min="6148" max="6148" width="6.28515625" style="212" customWidth="1"/>
    <col min="6149" max="6149" width="4.42578125" style="212" bestFit="1" customWidth="1"/>
    <col min="6150" max="6150" width="4.7109375" style="212" bestFit="1" customWidth="1"/>
    <col min="6151" max="6380" width="9.140625" style="212"/>
    <col min="6381" max="6381" width="27.28515625" style="212" bestFit="1" customWidth="1"/>
    <col min="6382" max="6382" width="13.42578125" style="212" customWidth="1"/>
    <col min="6383" max="6383" width="7.28515625" style="212" customWidth="1"/>
    <col min="6384" max="6384" width="9.5703125" style="212" bestFit="1" customWidth="1"/>
    <col min="6385" max="6385" width="7.7109375" style="212" bestFit="1" customWidth="1"/>
    <col min="6386" max="6386" width="6.5703125" style="212" bestFit="1" customWidth="1"/>
    <col min="6387" max="6387" width="7.5703125" style="212" bestFit="1" customWidth="1"/>
    <col min="6388" max="6388" width="10" style="212" bestFit="1" customWidth="1"/>
    <col min="6389" max="6389" width="9.85546875" style="212" bestFit="1" customWidth="1"/>
    <col min="6390" max="6390" width="7.5703125" style="212" bestFit="1" customWidth="1"/>
    <col min="6391" max="6391" width="8.28515625" style="212" bestFit="1" customWidth="1"/>
    <col min="6392" max="6392" width="7.5703125" style="212" bestFit="1" customWidth="1"/>
    <col min="6393" max="6393" width="7" style="212" bestFit="1" customWidth="1"/>
    <col min="6394" max="6394" width="6.28515625" style="212" bestFit="1" customWidth="1"/>
    <col min="6395" max="6395" width="6.5703125" style="212" bestFit="1" customWidth="1"/>
    <col min="6396" max="6396" width="9.28515625" style="212" bestFit="1" customWidth="1"/>
    <col min="6397" max="6397" width="5.85546875" style="212" customWidth="1"/>
    <col min="6398" max="6398" width="9.42578125" style="212" bestFit="1" customWidth="1"/>
    <col min="6399" max="6399" width="4.42578125" style="212" bestFit="1" customWidth="1"/>
    <col min="6400" max="6400" width="4.7109375" style="212" bestFit="1" customWidth="1"/>
    <col min="6401" max="6401" width="6.28515625" style="212" customWidth="1"/>
    <col min="6402" max="6402" width="4.42578125" style="212" bestFit="1" customWidth="1"/>
    <col min="6403" max="6403" width="4.7109375" style="212" bestFit="1" customWidth="1"/>
    <col min="6404" max="6404" width="6.28515625" style="212" customWidth="1"/>
    <col min="6405" max="6405" width="4.42578125" style="212" bestFit="1" customWidth="1"/>
    <col min="6406" max="6406" width="4.7109375" style="212" bestFit="1" customWidth="1"/>
    <col min="6407" max="6636" width="9.140625" style="212"/>
    <col min="6637" max="6637" width="27.28515625" style="212" bestFit="1" customWidth="1"/>
    <col min="6638" max="6638" width="13.42578125" style="212" customWidth="1"/>
    <col min="6639" max="6639" width="7.28515625" style="212" customWidth="1"/>
    <col min="6640" max="6640" width="9.5703125" style="212" bestFit="1" customWidth="1"/>
    <col min="6641" max="6641" width="7.7109375" style="212" bestFit="1" customWidth="1"/>
    <col min="6642" max="6642" width="6.5703125" style="212" bestFit="1" customWidth="1"/>
    <col min="6643" max="6643" width="7.5703125" style="212" bestFit="1" customWidth="1"/>
    <col min="6644" max="6644" width="10" style="212" bestFit="1" customWidth="1"/>
    <col min="6645" max="6645" width="9.85546875" style="212" bestFit="1" customWidth="1"/>
    <col min="6646" max="6646" width="7.5703125" style="212" bestFit="1" customWidth="1"/>
    <col min="6647" max="6647" width="8.28515625" style="212" bestFit="1" customWidth="1"/>
    <col min="6648" max="6648" width="7.5703125" style="212" bestFit="1" customWidth="1"/>
    <col min="6649" max="6649" width="7" style="212" bestFit="1" customWidth="1"/>
    <col min="6650" max="6650" width="6.28515625" style="212" bestFit="1" customWidth="1"/>
    <col min="6651" max="6651" width="6.5703125" style="212" bestFit="1" customWidth="1"/>
    <col min="6652" max="6652" width="9.28515625" style="212" bestFit="1" customWidth="1"/>
    <col min="6653" max="6653" width="5.85546875" style="212" customWidth="1"/>
    <col min="6654" max="6654" width="9.42578125" style="212" bestFit="1" customWidth="1"/>
    <col min="6655" max="6655" width="4.42578125" style="212" bestFit="1" customWidth="1"/>
    <col min="6656" max="6656" width="4.7109375" style="212" bestFit="1" customWidth="1"/>
    <col min="6657" max="6657" width="6.28515625" style="212" customWidth="1"/>
    <col min="6658" max="6658" width="4.42578125" style="212" bestFit="1" customWidth="1"/>
    <col min="6659" max="6659" width="4.7109375" style="212" bestFit="1" customWidth="1"/>
    <col min="6660" max="6660" width="6.28515625" style="212" customWidth="1"/>
    <col min="6661" max="6661" width="4.42578125" style="212" bestFit="1" customWidth="1"/>
    <col min="6662" max="6662" width="4.7109375" style="212" bestFit="1" customWidth="1"/>
    <col min="6663" max="6892" width="9.140625" style="212"/>
    <col min="6893" max="6893" width="27.28515625" style="212" bestFit="1" customWidth="1"/>
    <col min="6894" max="6894" width="13.42578125" style="212" customWidth="1"/>
    <col min="6895" max="6895" width="7.28515625" style="212" customWidth="1"/>
    <col min="6896" max="6896" width="9.5703125" style="212" bestFit="1" customWidth="1"/>
    <col min="6897" max="6897" width="7.7109375" style="212" bestFit="1" customWidth="1"/>
    <col min="6898" max="6898" width="6.5703125" style="212" bestFit="1" customWidth="1"/>
    <col min="6899" max="6899" width="7.5703125" style="212" bestFit="1" customWidth="1"/>
    <col min="6900" max="6900" width="10" style="212" bestFit="1" customWidth="1"/>
    <col min="6901" max="6901" width="9.85546875" style="212" bestFit="1" customWidth="1"/>
    <col min="6902" max="6902" width="7.5703125" style="212" bestFit="1" customWidth="1"/>
    <col min="6903" max="6903" width="8.28515625" style="212" bestFit="1" customWidth="1"/>
    <col min="6904" max="6904" width="7.5703125" style="212" bestFit="1" customWidth="1"/>
    <col min="6905" max="6905" width="7" style="212" bestFit="1" customWidth="1"/>
    <col min="6906" max="6906" width="6.28515625" style="212" bestFit="1" customWidth="1"/>
    <col min="6907" max="6907" width="6.5703125" style="212" bestFit="1" customWidth="1"/>
    <col min="6908" max="6908" width="9.28515625" style="212" bestFit="1" customWidth="1"/>
    <col min="6909" max="6909" width="5.85546875" style="212" customWidth="1"/>
    <col min="6910" max="6910" width="9.42578125" style="212" bestFit="1" customWidth="1"/>
    <col min="6911" max="6911" width="4.42578125" style="212" bestFit="1" customWidth="1"/>
    <col min="6912" max="6912" width="4.7109375" style="212" bestFit="1" customWidth="1"/>
    <col min="6913" max="6913" width="6.28515625" style="212" customWidth="1"/>
    <col min="6914" max="6914" width="4.42578125" style="212" bestFit="1" customWidth="1"/>
    <col min="6915" max="6915" width="4.7109375" style="212" bestFit="1" customWidth="1"/>
    <col min="6916" max="6916" width="6.28515625" style="212" customWidth="1"/>
    <col min="6917" max="6917" width="4.42578125" style="212" bestFit="1" customWidth="1"/>
    <col min="6918" max="6918" width="4.7109375" style="212" bestFit="1" customWidth="1"/>
    <col min="6919" max="7148" width="9.140625" style="212"/>
    <col min="7149" max="7149" width="27.28515625" style="212" bestFit="1" customWidth="1"/>
    <col min="7150" max="7150" width="13.42578125" style="212" customWidth="1"/>
    <col min="7151" max="7151" width="7.28515625" style="212" customWidth="1"/>
    <col min="7152" max="7152" width="9.5703125" style="212" bestFit="1" customWidth="1"/>
    <col min="7153" max="7153" width="7.7109375" style="212" bestFit="1" customWidth="1"/>
    <col min="7154" max="7154" width="6.5703125" style="212" bestFit="1" customWidth="1"/>
    <col min="7155" max="7155" width="7.5703125" style="212" bestFit="1" customWidth="1"/>
    <col min="7156" max="7156" width="10" style="212" bestFit="1" customWidth="1"/>
    <col min="7157" max="7157" width="9.85546875" style="212" bestFit="1" customWidth="1"/>
    <col min="7158" max="7158" width="7.5703125" style="212" bestFit="1" customWidth="1"/>
    <col min="7159" max="7159" width="8.28515625" style="212" bestFit="1" customWidth="1"/>
    <col min="7160" max="7160" width="7.5703125" style="212" bestFit="1" customWidth="1"/>
    <col min="7161" max="7161" width="7" style="212" bestFit="1" customWidth="1"/>
    <col min="7162" max="7162" width="6.28515625" style="212" bestFit="1" customWidth="1"/>
    <col min="7163" max="7163" width="6.5703125" style="212" bestFit="1" customWidth="1"/>
    <col min="7164" max="7164" width="9.28515625" style="212" bestFit="1" customWidth="1"/>
    <col min="7165" max="7165" width="5.85546875" style="212" customWidth="1"/>
    <col min="7166" max="7166" width="9.42578125" style="212" bestFit="1" customWidth="1"/>
    <col min="7167" max="7167" width="4.42578125" style="212" bestFit="1" customWidth="1"/>
    <col min="7168" max="7168" width="4.7109375" style="212" bestFit="1" customWidth="1"/>
    <col min="7169" max="7169" width="6.28515625" style="212" customWidth="1"/>
    <col min="7170" max="7170" width="4.42578125" style="212" bestFit="1" customWidth="1"/>
    <col min="7171" max="7171" width="4.7109375" style="212" bestFit="1" customWidth="1"/>
    <col min="7172" max="7172" width="6.28515625" style="212" customWidth="1"/>
    <col min="7173" max="7173" width="4.42578125" style="212" bestFit="1" customWidth="1"/>
    <col min="7174" max="7174" width="4.7109375" style="212" bestFit="1" customWidth="1"/>
    <col min="7175" max="7404" width="9.140625" style="212"/>
    <col min="7405" max="7405" width="27.28515625" style="212" bestFit="1" customWidth="1"/>
    <col min="7406" max="7406" width="13.42578125" style="212" customWidth="1"/>
    <col min="7407" max="7407" width="7.28515625" style="212" customWidth="1"/>
    <col min="7408" max="7408" width="9.5703125" style="212" bestFit="1" customWidth="1"/>
    <col min="7409" max="7409" width="7.7109375" style="212" bestFit="1" customWidth="1"/>
    <col min="7410" max="7410" width="6.5703125" style="212" bestFit="1" customWidth="1"/>
    <col min="7411" max="7411" width="7.5703125" style="212" bestFit="1" customWidth="1"/>
    <col min="7412" max="7412" width="10" style="212" bestFit="1" customWidth="1"/>
    <col min="7413" max="7413" width="9.85546875" style="212" bestFit="1" customWidth="1"/>
    <col min="7414" max="7414" width="7.5703125" style="212" bestFit="1" customWidth="1"/>
    <col min="7415" max="7415" width="8.28515625" style="212" bestFit="1" customWidth="1"/>
    <col min="7416" max="7416" width="7.5703125" style="212" bestFit="1" customWidth="1"/>
    <col min="7417" max="7417" width="7" style="212" bestFit="1" customWidth="1"/>
    <col min="7418" max="7418" width="6.28515625" style="212" bestFit="1" customWidth="1"/>
    <col min="7419" max="7419" width="6.5703125" style="212" bestFit="1" customWidth="1"/>
    <col min="7420" max="7420" width="9.28515625" style="212" bestFit="1" customWidth="1"/>
    <col min="7421" max="7421" width="5.85546875" style="212" customWidth="1"/>
    <col min="7422" max="7422" width="9.42578125" style="212" bestFit="1" customWidth="1"/>
    <col min="7423" max="7423" width="4.42578125" style="212" bestFit="1" customWidth="1"/>
    <col min="7424" max="7424" width="4.7109375" style="212" bestFit="1" customWidth="1"/>
    <col min="7425" max="7425" width="6.28515625" style="212" customWidth="1"/>
    <col min="7426" max="7426" width="4.42578125" style="212" bestFit="1" customWidth="1"/>
    <col min="7427" max="7427" width="4.7109375" style="212" bestFit="1" customWidth="1"/>
    <col min="7428" max="7428" width="6.28515625" style="212" customWidth="1"/>
    <col min="7429" max="7429" width="4.42578125" style="212" bestFit="1" customWidth="1"/>
    <col min="7430" max="7430" width="4.7109375" style="212" bestFit="1" customWidth="1"/>
    <col min="7431" max="7660" width="9.140625" style="212"/>
    <col min="7661" max="7661" width="27.28515625" style="212" bestFit="1" customWidth="1"/>
    <col min="7662" max="7662" width="13.42578125" style="212" customWidth="1"/>
    <col min="7663" max="7663" width="7.28515625" style="212" customWidth="1"/>
    <col min="7664" max="7664" width="9.5703125" style="212" bestFit="1" customWidth="1"/>
    <col min="7665" max="7665" width="7.7109375" style="212" bestFit="1" customWidth="1"/>
    <col min="7666" max="7666" width="6.5703125" style="212" bestFit="1" customWidth="1"/>
    <col min="7667" max="7667" width="7.5703125" style="212" bestFit="1" customWidth="1"/>
    <col min="7668" max="7668" width="10" style="212" bestFit="1" customWidth="1"/>
    <col min="7669" max="7669" width="9.85546875" style="212" bestFit="1" customWidth="1"/>
    <col min="7670" max="7670" width="7.5703125" style="212" bestFit="1" customWidth="1"/>
    <col min="7671" max="7671" width="8.28515625" style="212" bestFit="1" customWidth="1"/>
    <col min="7672" max="7672" width="7.5703125" style="212" bestFit="1" customWidth="1"/>
    <col min="7673" max="7673" width="7" style="212" bestFit="1" customWidth="1"/>
    <col min="7674" max="7674" width="6.28515625" style="212" bestFit="1" customWidth="1"/>
    <col min="7675" max="7675" width="6.5703125" style="212" bestFit="1" customWidth="1"/>
    <col min="7676" max="7676" width="9.28515625" style="212" bestFit="1" customWidth="1"/>
    <col min="7677" max="7677" width="5.85546875" style="212" customWidth="1"/>
    <col min="7678" max="7678" width="9.42578125" style="212" bestFit="1" customWidth="1"/>
    <col min="7679" max="7679" width="4.42578125" style="212" bestFit="1" customWidth="1"/>
    <col min="7680" max="7680" width="4.7109375" style="212" bestFit="1" customWidth="1"/>
    <col min="7681" max="7681" width="6.28515625" style="212" customWidth="1"/>
    <col min="7682" max="7682" width="4.42578125" style="212" bestFit="1" customWidth="1"/>
    <col min="7683" max="7683" width="4.7109375" style="212" bestFit="1" customWidth="1"/>
    <col min="7684" max="7684" width="6.28515625" style="212" customWidth="1"/>
    <col min="7685" max="7685" width="4.42578125" style="212" bestFit="1" customWidth="1"/>
    <col min="7686" max="7686" width="4.7109375" style="212" bestFit="1" customWidth="1"/>
    <col min="7687" max="7916" width="9.140625" style="212"/>
    <col min="7917" max="7917" width="27.28515625" style="212" bestFit="1" customWidth="1"/>
    <col min="7918" max="7918" width="13.42578125" style="212" customWidth="1"/>
    <col min="7919" max="7919" width="7.28515625" style="212" customWidth="1"/>
    <col min="7920" max="7920" width="9.5703125" style="212" bestFit="1" customWidth="1"/>
    <col min="7921" max="7921" width="7.7109375" style="212" bestFit="1" customWidth="1"/>
    <col min="7922" max="7922" width="6.5703125" style="212" bestFit="1" customWidth="1"/>
    <col min="7923" max="7923" width="7.5703125" style="212" bestFit="1" customWidth="1"/>
    <col min="7924" max="7924" width="10" style="212" bestFit="1" customWidth="1"/>
    <col min="7925" max="7925" width="9.85546875" style="212" bestFit="1" customWidth="1"/>
    <col min="7926" max="7926" width="7.5703125" style="212" bestFit="1" customWidth="1"/>
    <col min="7927" max="7927" width="8.28515625" style="212" bestFit="1" customWidth="1"/>
    <col min="7928" max="7928" width="7.5703125" style="212" bestFit="1" customWidth="1"/>
    <col min="7929" max="7929" width="7" style="212" bestFit="1" customWidth="1"/>
    <col min="7930" max="7930" width="6.28515625" style="212" bestFit="1" customWidth="1"/>
    <col min="7931" max="7931" width="6.5703125" style="212" bestFit="1" customWidth="1"/>
    <col min="7932" max="7932" width="9.28515625" style="212" bestFit="1" customWidth="1"/>
    <col min="7933" max="7933" width="5.85546875" style="212" customWidth="1"/>
    <col min="7934" max="7934" width="9.42578125" style="212" bestFit="1" customWidth="1"/>
    <col min="7935" max="7935" width="4.42578125" style="212" bestFit="1" customWidth="1"/>
    <col min="7936" max="7936" width="4.7109375" style="212" bestFit="1" customWidth="1"/>
    <col min="7937" max="7937" width="6.28515625" style="212" customWidth="1"/>
    <col min="7938" max="7938" width="4.42578125" style="212" bestFit="1" customWidth="1"/>
    <col min="7939" max="7939" width="4.7109375" style="212" bestFit="1" customWidth="1"/>
    <col min="7940" max="7940" width="6.28515625" style="212" customWidth="1"/>
    <col min="7941" max="7941" width="4.42578125" style="212" bestFit="1" customWidth="1"/>
    <col min="7942" max="7942" width="4.7109375" style="212" bestFit="1" customWidth="1"/>
    <col min="7943" max="8172" width="9.140625" style="212"/>
    <col min="8173" max="8173" width="27.28515625" style="212" bestFit="1" customWidth="1"/>
    <col min="8174" max="8174" width="13.42578125" style="212" customWidth="1"/>
    <col min="8175" max="8175" width="7.28515625" style="212" customWidth="1"/>
    <col min="8176" max="8176" width="9.5703125" style="212" bestFit="1" customWidth="1"/>
    <col min="8177" max="8177" width="7.7109375" style="212" bestFit="1" customWidth="1"/>
    <col min="8178" max="8178" width="6.5703125" style="212" bestFit="1" customWidth="1"/>
    <col min="8179" max="8179" width="7.5703125" style="212" bestFit="1" customWidth="1"/>
    <col min="8180" max="8180" width="10" style="212" bestFit="1" customWidth="1"/>
    <col min="8181" max="8181" width="9.85546875" style="212" bestFit="1" customWidth="1"/>
    <col min="8182" max="8182" width="7.5703125" style="212" bestFit="1" customWidth="1"/>
    <col min="8183" max="8183" width="8.28515625" style="212" bestFit="1" customWidth="1"/>
    <col min="8184" max="8184" width="7.5703125" style="212" bestFit="1" customWidth="1"/>
    <col min="8185" max="8185" width="7" style="212" bestFit="1" customWidth="1"/>
    <col min="8186" max="8186" width="6.28515625" style="212" bestFit="1" customWidth="1"/>
    <col min="8187" max="8187" width="6.5703125" style="212" bestFit="1" customWidth="1"/>
    <col min="8188" max="8188" width="9.28515625" style="212" bestFit="1" customWidth="1"/>
    <col min="8189" max="8189" width="5.85546875" style="212" customWidth="1"/>
    <col min="8190" max="8190" width="9.42578125" style="212" bestFit="1" customWidth="1"/>
    <col min="8191" max="8191" width="4.42578125" style="212" bestFit="1" customWidth="1"/>
    <col min="8192" max="8192" width="4.7109375" style="212" bestFit="1" customWidth="1"/>
    <col min="8193" max="8193" width="6.28515625" style="212" customWidth="1"/>
    <col min="8194" max="8194" width="4.42578125" style="212" bestFit="1" customWidth="1"/>
    <col min="8195" max="8195" width="4.7109375" style="212" bestFit="1" customWidth="1"/>
    <col min="8196" max="8196" width="6.28515625" style="212" customWidth="1"/>
    <col min="8197" max="8197" width="4.42578125" style="212" bestFit="1" customWidth="1"/>
    <col min="8198" max="8198" width="4.7109375" style="212" bestFit="1" customWidth="1"/>
    <col min="8199" max="8428" width="9.140625" style="212"/>
    <col min="8429" max="8429" width="27.28515625" style="212" bestFit="1" customWidth="1"/>
    <col min="8430" max="8430" width="13.42578125" style="212" customWidth="1"/>
    <col min="8431" max="8431" width="7.28515625" style="212" customWidth="1"/>
    <col min="8432" max="8432" width="9.5703125" style="212" bestFit="1" customWidth="1"/>
    <col min="8433" max="8433" width="7.7109375" style="212" bestFit="1" customWidth="1"/>
    <col min="8434" max="8434" width="6.5703125" style="212" bestFit="1" customWidth="1"/>
    <col min="8435" max="8435" width="7.5703125" style="212" bestFit="1" customWidth="1"/>
    <col min="8436" max="8436" width="10" style="212" bestFit="1" customWidth="1"/>
    <col min="8437" max="8437" width="9.85546875" style="212" bestFit="1" customWidth="1"/>
    <col min="8438" max="8438" width="7.5703125" style="212" bestFit="1" customWidth="1"/>
    <col min="8439" max="8439" width="8.28515625" style="212" bestFit="1" customWidth="1"/>
    <col min="8440" max="8440" width="7.5703125" style="212" bestFit="1" customWidth="1"/>
    <col min="8441" max="8441" width="7" style="212" bestFit="1" customWidth="1"/>
    <col min="8442" max="8442" width="6.28515625" style="212" bestFit="1" customWidth="1"/>
    <col min="8443" max="8443" width="6.5703125" style="212" bestFit="1" customWidth="1"/>
    <col min="8444" max="8444" width="9.28515625" style="212" bestFit="1" customWidth="1"/>
    <col min="8445" max="8445" width="5.85546875" style="212" customWidth="1"/>
    <col min="8446" max="8446" width="9.42578125" style="212" bestFit="1" customWidth="1"/>
    <col min="8447" max="8447" width="4.42578125" style="212" bestFit="1" customWidth="1"/>
    <col min="8448" max="8448" width="4.7109375" style="212" bestFit="1" customWidth="1"/>
    <col min="8449" max="8449" width="6.28515625" style="212" customWidth="1"/>
    <col min="8450" max="8450" width="4.42578125" style="212" bestFit="1" customWidth="1"/>
    <col min="8451" max="8451" width="4.7109375" style="212" bestFit="1" customWidth="1"/>
    <col min="8452" max="8452" width="6.28515625" style="212" customWidth="1"/>
    <col min="8453" max="8453" width="4.42578125" style="212" bestFit="1" customWidth="1"/>
    <col min="8454" max="8454" width="4.7109375" style="212" bestFit="1" customWidth="1"/>
    <col min="8455" max="8684" width="9.140625" style="212"/>
    <col min="8685" max="8685" width="27.28515625" style="212" bestFit="1" customWidth="1"/>
    <col min="8686" max="8686" width="13.42578125" style="212" customWidth="1"/>
    <col min="8687" max="8687" width="7.28515625" style="212" customWidth="1"/>
    <col min="8688" max="8688" width="9.5703125" style="212" bestFit="1" customWidth="1"/>
    <col min="8689" max="8689" width="7.7109375" style="212" bestFit="1" customWidth="1"/>
    <col min="8690" max="8690" width="6.5703125" style="212" bestFit="1" customWidth="1"/>
    <col min="8691" max="8691" width="7.5703125" style="212" bestFit="1" customWidth="1"/>
    <col min="8692" max="8692" width="10" style="212" bestFit="1" customWidth="1"/>
    <col min="8693" max="8693" width="9.85546875" style="212" bestFit="1" customWidth="1"/>
    <col min="8694" max="8694" width="7.5703125" style="212" bestFit="1" customWidth="1"/>
    <col min="8695" max="8695" width="8.28515625" style="212" bestFit="1" customWidth="1"/>
    <col min="8696" max="8696" width="7.5703125" style="212" bestFit="1" customWidth="1"/>
    <col min="8697" max="8697" width="7" style="212" bestFit="1" customWidth="1"/>
    <col min="8698" max="8698" width="6.28515625" style="212" bestFit="1" customWidth="1"/>
    <col min="8699" max="8699" width="6.5703125" style="212" bestFit="1" customWidth="1"/>
    <col min="8700" max="8700" width="9.28515625" style="212" bestFit="1" customWidth="1"/>
    <col min="8701" max="8701" width="5.85546875" style="212" customWidth="1"/>
    <col min="8702" max="8702" width="9.42578125" style="212" bestFit="1" customWidth="1"/>
    <col min="8703" max="8703" width="4.42578125" style="212" bestFit="1" customWidth="1"/>
    <col min="8704" max="8704" width="4.7109375" style="212" bestFit="1" customWidth="1"/>
    <col min="8705" max="8705" width="6.28515625" style="212" customWidth="1"/>
    <col min="8706" max="8706" width="4.42578125" style="212" bestFit="1" customWidth="1"/>
    <col min="8707" max="8707" width="4.7109375" style="212" bestFit="1" customWidth="1"/>
    <col min="8708" max="8708" width="6.28515625" style="212" customWidth="1"/>
    <col min="8709" max="8709" width="4.42578125" style="212" bestFit="1" customWidth="1"/>
    <col min="8710" max="8710" width="4.7109375" style="212" bestFit="1" customWidth="1"/>
    <col min="8711" max="8940" width="9.140625" style="212"/>
    <col min="8941" max="8941" width="27.28515625" style="212" bestFit="1" customWidth="1"/>
    <col min="8942" max="8942" width="13.42578125" style="212" customWidth="1"/>
    <col min="8943" max="8943" width="7.28515625" style="212" customWidth="1"/>
    <col min="8944" max="8944" width="9.5703125" style="212" bestFit="1" customWidth="1"/>
    <col min="8945" max="8945" width="7.7109375" style="212" bestFit="1" customWidth="1"/>
    <col min="8946" max="8946" width="6.5703125" style="212" bestFit="1" customWidth="1"/>
    <col min="8947" max="8947" width="7.5703125" style="212" bestFit="1" customWidth="1"/>
    <col min="8948" max="8948" width="10" style="212" bestFit="1" customWidth="1"/>
    <col min="8949" max="8949" width="9.85546875" style="212" bestFit="1" customWidth="1"/>
    <col min="8950" max="8950" width="7.5703125" style="212" bestFit="1" customWidth="1"/>
    <col min="8951" max="8951" width="8.28515625" style="212" bestFit="1" customWidth="1"/>
    <col min="8952" max="8952" width="7.5703125" style="212" bestFit="1" customWidth="1"/>
    <col min="8953" max="8953" width="7" style="212" bestFit="1" customWidth="1"/>
    <col min="8954" max="8954" width="6.28515625" style="212" bestFit="1" customWidth="1"/>
    <col min="8955" max="8955" width="6.5703125" style="212" bestFit="1" customWidth="1"/>
    <col min="8956" max="8956" width="9.28515625" style="212" bestFit="1" customWidth="1"/>
    <col min="8957" max="8957" width="5.85546875" style="212" customWidth="1"/>
    <col min="8958" max="8958" width="9.42578125" style="212" bestFit="1" customWidth="1"/>
    <col min="8959" max="8959" width="4.42578125" style="212" bestFit="1" customWidth="1"/>
    <col min="8960" max="8960" width="4.7109375" style="212" bestFit="1" customWidth="1"/>
    <col min="8961" max="8961" width="6.28515625" style="212" customWidth="1"/>
    <col min="8962" max="8962" width="4.42578125" style="212" bestFit="1" customWidth="1"/>
    <col min="8963" max="8963" width="4.7109375" style="212" bestFit="1" customWidth="1"/>
    <col min="8964" max="8964" width="6.28515625" style="212" customWidth="1"/>
    <col min="8965" max="8965" width="4.42578125" style="212" bestFit="1" customWidth="1"/>
    <col min="8966" max="8966" width="4.7109375" style="212" bestFit="1" customWidth="1"/>
    <col min="8967" max="9196" width="9.140625" style="212"/>
    <col min="9197" max="9197" width="27.28515625" style="212" bestFit="1" customWidth="1"/>
    <col min="9198" max="9198" width="13.42578125" style="212" customWidth="1"/>
    <col min="9199" max="9199" width="7.28515625" style="212" customWidth="1"/>
    <col min="9200" max="9200" width="9.5703125" style="212" bestFit="1" customWidth="1"/>
    <col min="9201" max="9201" width="7.7109375" style="212" bestFit="1" customWidth="1"/>
    <col min="9202" max="9202" width="6.5703125" style="212" bestFit="1" customWidth="1"/>
    <col min="9203" max="9203" width="7.5703125" style="212" bestFit="1" customWidth="1"/>
    <col min="9204" max="9204" width="10" style="212" bestFit="1" customWidth="1"/>
    <col min="9205" max="9205" width="9.85546875" style="212" bestFit="1" customWidth="1"/>
    <col min="9206" max="9206" width="7.5703125" style="212" bestFit="1" customWidth="1"/>
    <col min="9207" max="9207" width="8.28515625" style="212" bestFit="1" customWidth="1"/>
    <col min="9208" max="9208" width="7.5703125" style="212" bestFit="1" customWidth="1"/>
    <col min="9209" max="9209" width="7" style="212" bestFit="1" customWidth="1"/>
    <col min="9210" max="9210" width="6.28515625" style="212" bestFit="1" customWidth="1"/>
    <col min="9211" max="9211" width="6.5703125" style="212" bestFit="1" customWidth="1"/>
    <col min="9212" max="9212" width="9.28515625" style="212" bestFit="1" customWidth="1"/>
    <col min="9213" max="9213" width="5.85546875" style="212" customWidth="1"/>
    <col min="9214" max="9214" width="9.42578125" style="212" bestFit="1" customWidth="1"/>
    <col min="9215" max="9215" width="4.42578125" style="212" bestFit="1" customWidth="1"/>
    <col min="9216" max="9216" width="4.7109375" style="212" bestFit="1" customWidth="1"/>
    <col min="9217" max="9217" width="6.28515625" style="212" customWidth="1"/>
    <col min="9218" max="9218" width="4.42578125" style="212" bestFit="1" customWidth="1"/>
    <col min="9219" max="9219" width="4.7109375" style="212" bestFit="1" customWidth="1"/>
    <col min="9220" max="9220" width="6.28515625" style="212" customWidth="1"/>
    <col min="9221" max="9221" width="4.42578125" style="212" bestFit="1" customWidth="1"/>
    <col min="9222" max="9222" width="4.7109375" style="212" bestFit="1" customWidth="1"/>
    <col min="9223" max="9452" width="9.140625" style="212"/>
    <col min="9453" max="9453" width="27.28515625" style="212" bestFit="1" customWidth="1"/>
    <col min="9454" max="9454" width="13.42578125" style="212" customWidth="1"/>
    <col min="9455" max="9455" width="7.28515625" style="212" customWidth="1"/>
    <col min="9456" max="9456" width="9.5703125" style="212" bestFit="1" customWidth="1"/>
    <col min="9457" max="9457" width="7.7109375" style="212" bestFit="1" customWidth="1"/>
    <col min="9458" max="9458" width="6.5703125" style="212" bestFit="1" customWidth="1"/>
    <col min="9459" max="9459" width="7.5703125" style="212" bestFit="1" customWidth="1"/>
    <col min="9460" max="9460" width="10" style="212" bestFit="1" customWidth="1"/>
    <col min="9461" max="9461" width="9.85546875" style="212" bestFit="1" customWidth="1"/>
    <col min="9462" max="9462" width="7.5703125" style="212" bestFit="1" customWidth="1"/>
    <col min="9463" max="9463" width="8.28515625" style="212" bestFit="1" customWidth="1"/>
    <col min="9464" max="9464" width="7.5703125" style="212" bestFit="1" customWidth="1"/>
    <col min="9465" max="9465" width="7" style="212" bestFit="1" customWidth="1"/>
    <col min="9466" max="9466" width="6.28515625" style="212" bestFit="1" customWidth="1"/>
    <col min="9467" max="9467" width="6.5703125" style="212" bestFit="1" customWidth="1"/>
    <col min="9468" max="9468" width="9.28515625" style="212" bestFit="1" customWidth="1"/>
    <col min="9469" max="9469" width="5.85546875" style="212" customWidth="1"/>
    <col min="9470" max="9470" width="9.42578125" style="212" bestFit="1" customWidth="1"/>
    <col min="9471" max="9471" width="4.42578125" style="212" bestFit="1" customWidth="1"/>
    <col min="9472" max="9472" width="4.7109375" style="212" bestFit="1" customWidth="1"/>
    <col min="9473" max="9473" width="6.28515625" style="212" customWidth="1"/>
    <col min="9474" max="9474" width="4.42578125" style="212" bestFit="1" customWidth="1"/>
    <col min="9475" max="9475" width="4.7109375" style="212" bestFit="1" customWidth="1"/>
    <col min="9476" max="9476" width="6.28515625" style="212" customWidth="1"/>
    <col min="9477" max="9477" width="4.42578125" style="212" bestFit="1" customWidth="1"/>
    <col min="9478" max="9478" width="4.7109375" style="212" bestFit="1" customWidth="1"/>
    <col min="9479" max="9708" width="9.140625" style="212"/>
    <col min="9709" max="9709" width="27.28515625" style="212" bestFit="1" customWidth="1"/>
    <col min="9710" max="9710" width="13.42578125" style="212" customWidth="1"/>
    <col min="9711" max="9711" width="7.28515625" style="212" customWidth="1"/>
    <col min="9712" max="9712" width="9.5703125" style="212" bestFit="1" customWidth="1"/>
    <col min="9713" max="9713" width="7.7109375" style="212" bestFit="1" customWidth="1"/>
    <col min="9714" max="9714" width="6.5703125" style="212" bestFit="1" customWidth="1"/>
    <col min="9715" max="9715" width="7.5703125" style="212" bestFit="1" customWidth="1"/>
    <col min="9716" max="9716" width="10" style="212" bestFit="1" customWidth="1"/>
    <col min="9717" max="9717" width="9.85546875" style="212" bestFit="1" customWidth="1"/>
    <col min="9718" max="9718" width="7.5703125" style="212" bestFit="1" customWidth="1"/>
    <col min="9719" max="9719" width="8.28515625" style="212" bestFit="1" customWidth="1"/>
    <col min="9720" max="9720" width="7.5703125" style="212" bestFit="1" customWidth="1"/>
    <col min="9721" max="9721" width="7" style="212" bestFit="1" customWidth="1"/>
    <col min="9722" max="9722" width="6.28515625" style="212" bestFit="1" customWidth="1"/>
    <col min="9723" max="9723" width="6.5703125" style="212" bestFit="1" customWidth="1"/>
    <col min="9724" max="9724" width="9.28515625" style="212" bestFit="1" customWidth="1"/>
    <col min="9725" max="9725" width="5.85546875" style="212" customWidth="1"/>
    <col min="9726" max="9726" width="9.42578125" style="212" bestFit="1" customWidth="1"/>
    <col min="9727" max="9727" width="4.42578125" style="212" bestFit="1" customWidth="1"/>
    <col min="9728" max="9728" width="4.7109375" style="212" bestFit="1" customWidth="1"/>
    <col min="9729" max="9729" width="6.28515625" style="212" customWidth="1"/>
    <col min="9730" max="9730" width="4.42578125" style="212" bestFit="1" customWidth="1"/>
    <col min="9731" max="9731" width="4.7109375" style="212" bestFit="1" customWidth="1"/>
    <col min="9732" max="9732" width="6.28515625" style="212" customWidth="1"/>
    <col min="9733" max="9733" width="4.42578125" style="212" bestFit="1" customWidth="1"/>
    <col min="9734" max="9734" width="4.7109375" style="212" bestFit="1" customWidth="1"/>
    <col min="9735" max="9964" width="9.140625" style="212"/>
    <col min="9965" max="9965" width="27.28515625" style="212" bestFit="1" customWidth="1"/>
    <col min="9966" max="9966" width="13.42578125" style="212" customWidth="1"/>
    <col min="9967" max="9967" width="7.28515625" style="212" customWidth="1"/>
    <col min="9968" max="9968" width="9.5703125" style="212" bestFit="1" customWidth="1"/>
    <col min="9969" max="9969" width="7.7109375" style="212" bestFit="1" customWidth="1"/>
    <col min="9970" max="9970" width="6.5703125" style="212" bestFit="1" customWidth="1"/>
    <col min="9971" max="9971" width="7.5703125" style="212" bestFit="1" customWidth="1"/>
    <col min="9972" max="9972" width="10" style="212" bestFit="1" customWidth="1"/>
    <col min="9973" max="9973" width="9.85546875" style="212" bestFit="1" customWidth="1"/>
    <col min="9974" max="9974" width="7.5703125" style="212" bestFit="1" customWidth="1"/>
    <col min="9975" max="9975" width="8.28515625" style="212" bestFit="1" customWidth="1"/>
    <col min="9976" max="9976" width="7.5703125" style="212" bestFit="1" customWidth="1"/>
    <col min="9977" max="9977" width="7" style="212" bestFit="1" customWidth="1"/>
    <col min="9978" max="9978" width="6.28515625" style="212" bestFit="1" customWidth="1"/>
    <col min="9979" max="9979" width="6.5703125" style="212" bestFit="1" customWidth="1"/>
    <col min="9980" max="9980" width="9.28515625" style="212" bestFit="1" customWidth="1"/>
    <col min="9981" max="9981" width="5.85546875" style="212" customWidth="1"/>
    <col min="9982" max="9982" width="9.42578125" style="212" bestFit="1" customWidth="1"/>
    <col min="9983" max="9983" width="4.42578125" style="212" bestFit="1" customWidth="1"/>
    <col min="9984" max="9984" width="4.7109375" style="212" bestFit="1" customWidth="1"/>
    <col min="9985" max="9985" width="6.28515625" style="212" customWidth="1"/>
    <col min="9986" max="9986" width="4.42578125" style="212" bestFit="1" customWidth="1"/>
    <col min="9987" max="9987" width="4.7109375" style="212" bestFit="1" customWidth="1"/>
    <col min="9988" max="9988" width="6.28515625" style="212" customWidth="1"/>
    <col min="9989" max="9989" width="4.42578125" style="212" bestFit="1" customWidth="1"/>
    <col min="9990" max="9990" width="4.7109375" style="212" bestFit="1" customWidth="1"/>
    <col min="9991" max="10220" width="9.140625" style="212"/>
    <col min="10221" max="10221" width="27.28515625" style="212" bestFit="1" customWidth="1"/>
    <col min="10222" max="10222" width="13.42578125" style="212" customWidth="1"/>
    <col min="10223" max="10223" width="7.28515625" style="212" customWidth="1"/>
    <col min="10224" max="10224" width="9.5703125" style="212" bestFit="1" customWidth="1"/>
    <col min="10225" max="10225" width="7.7109375" style="212" bestFit="1" customWidth="1"/>
    <col min="10226" max="10226" width="6.5703125" style="212" bestFit="1" customWidth="1"/>
    <col min="10227" max="10227" width="7.5703125" style="212" bestFit="1" customWidth="1"/>
    <col min="10228" max="10228" width="10" style="212" bestFit="1" customWidth="1"/>
    <col min="10229" max="10229" width="9.85546875" style="212" bestFit="1" customWidth="1"/>
    <col min="10230" max="10230" width="7.5703125" style="212" bestFit="1" customWidth="1"/>
    <col min="10231" max="10231" width="8.28515625" style="212" bestFit="1" customWidth="1"/>
    <col min="10232" max="10232" width="7.5703125" style="212" bestFit="1" customWidth="1"/>
    <col min="10233" max="10233" width="7" style="212" bestFit="1" customWidth="1"/>
    <col min="10234" max="10234" width="6.28515625" style="212" bestFit="1" customWidth="1"/>
    <col min="10235" max="10235" width="6.5703125" style="212" bestFit="1" customWidth="1"/>
    <col min="10236" max="10236" width="9.28515625" style="212" bestFit="1" customWidth="1"/>
    <col min="10237" max="10237" width="5.85546875" style="212" customWidth="1"/>
    <col min="10238" max="10238" width="9.42578125" style="212" bestFit="1" customWidth="1"/>
    <col min="10239" max="10239" width="4.42578125" style="212" bestFit="1" customWidth="1"/>
    <col min="10240" max="10240" width="4.7109375" style="212" bestFit="1" customWidth="1"/>
    <col min="10241" max="10241" width="6.28515625" style="212" customWidth="1"/>
    <col min="10242" max="10242" width="4.42578125" style="212" bestFit="1" customWidth="1"/>
    <col min="10243" max="10243" width="4.7109375" style="212" bestFit="1" customWidth="1"/>
    <col min="10244" max="10244" width="6.28515625" style="212" customWidth="1"/>
    <col min="10245" max="10245" width="4.42578125" style="212" bestFit="1" customWidth="1"/>
    <col min="10246" max="10246" width="4.7109375" style="212" bestFit="1" customWidth="1"/>
    <col min="10247" max="10476" width="9.140625" style="212"/>
    <col min="10477" max="10477" width="27.28515625" style="212" bestFit="1" customWidth="1"/>
    <col min="10478" max="10478" width="13.42578125" style="212" customWidth="1"/>
    <col min="10479" max="10479" width="7.28515625" style="212" customWidth="1"/>
    <col min="10480" max="10480" width="9.5703125" style="212" bestFit="1" customWidth="1"/>
    <col min="10481" max="10481" width="7.7109375" style="212" bestFit="1" customWidth="1"/>
    <col min="10482" max="10482" width="6.5703125" style="212" bestFit="1" customWidth="1"/>
    <col min="10483" max="10483" width="7.5703125" style="212" bestFit="1" customWidth="1"/>
    <col min="10484" max="10484" width="10" style="212" bestFit="1" customWidth="1"/>
    <col min="10485" max="10485" width="9.85546875" style="212" bestFit="1" customWidth="1"/>
    <col min="10486" max="10486" width="7.5703125" style="212" bestFit="1" customWidth="1"/>
    <col min="10487" max="10487" width="8.28515625" style="212" bestFit="1" customWidth="1"/>
    <col min="10488" max="10488" width="7.5703125" style="212" bestFit="1" customWidth="1"/>
    <col min="10489" max="10489" width="7" style="212" bestFit="1" customWidth="1"/>
    <col min="10490" max="10490" width="6.28515625" style="212" bestFit="1" customWidth="1"/>
    <col min="10491" max="10491" width="6.5703125" style="212" bestFit="1" customWidth="1"/>
    <col min="10492" max="10492" width="9.28515625" style="212" bestFit="1" customWidth="1"/>
    <col min="10493" max="10493" width="5.85546875" style="212" customWidth="1"/>
    <col min="10494" max="10494" width="9.42578125" style="212" bestFit="1" customWidth="1"/>
    <col min="10495" max="10495" width="4.42578125" style="212" bestFit="1" customWidth="1"/>
    <col min="10496" max="10496" width="4.7109375" style="212" bestFit="1" customWidth="1"/>
    <col min="10497" max="10497" width="6.28515625" style="212" customWidth="1"/>
    <col min="10498" max="10498" width="4.42578125" style="212" bestFit="1" customWidth="1"/>
    <col min="10499" max="10499" width="4.7109375" style="212" bestFit="1" customWidth="1"/>
    <col min="10500" max="10500" width="6.28515625" style="212" customWidth="1"/>
    <col min="10501" max="10501" width="4.42578125" style="212" bestFit="1" customWidth="1"/>
    <col min="10502" max="10502" width="4.7109375" style="212" bestFit="1" customWidth="1"/>
    <col min="10503" max="10732" width="9.140625" style="212"/>
    <col min="10733" max="10733" width="27.28515625" style="212" bestFit="1" customWidth="1"/>
    <col min="10734" max="10734" width="13.42578125" style="212" customWidth="1"/>
    <col min="10735" max="10735" width="7.28515625" style="212" customWidth="1"/>
    <col min="10736" max="10736" width="9.5703125" style="212" bestFit="1" customWidth="1"/>
    <col min="10737" max="10737" width="7.7109375" style="212" bestFit="1" customWidth="1"/>
    <col min="10738" max="10738" width="6.5703125" style="212" bestFit="1" customWidth="1"/>
    <col min="10739" max="10739" width="7.5703125" style="212" bestFit="1" customWidth="1"/>
    <col min="10740" max="10740" width="10" style="212" bestFit="1" customWidth="1"/>
    <col min="10741" max="10741" width="9.85546875" style="212" bestFit="1" customWidth="1"/>
    <col min="10742" max="10742" width="7.5703125" style="212" bestFit="1" customWidth="1"/>
    <col min="10743" max="10743" width="8.28515625" style="212" bestFit="1" customWidth="1"/>
    <col min="10744" max="10744" width="7.5703125" style="212" bestFit="1" customWidth="1"/>
    <col min="10745" max="10745" width="7" style="212" bestFit="1" customWidth="1"/>
    <col min="10746" max="10746" width="6.28515625" style="212" bestFit="1" customWidth="1"/>
    <col min="10747" max="10747" width="6.5703125" style="212" bestFit="1" customWidth="1"/>
    <col min="10748" max="10748" width="9.28515625" style="212" bestFit="1" customWidth="1"/>
    <col min="10749" max="10749" width="5.85546875" style="212" customWidth="1"/>
    <col min="10750" max="10750" width="9.42578125" style="212" bestFit="1" customWidth="1"/>
    <col min="10751" max="10751" width="4.42578125" style="212" bestFit="1" customWidth="1"/>
    <col min="10752" max="10752" width="4.7109375" style="212" bestFit="1" customWidth="1"/>
    <col min="10753" max="10753" width="6.28515625" style="212" customWidth="1"/>
    <col min="10754" max="10754" width="4.42578125" style="212" bestFit="1" customWidth="1"/>
    <col min="10755" max="10755" width="4.7109375" style="212" bestFit="1" customWidth="1"/>
    <col min="10756" max="10756" width="6.28515625" style="212" customWidth="1"/>
    <col min="10757" max="10757" width="4.42578125" style="212" bestFit="1" customWidth="1"/>
    <col min="10758" max="10758" width="4.7109375" style="212" bestFit="1" customWidth="1"/>
    <col min="10759" max="10988" width="9.140625" style="212"/>
    <col min="10989" max="10989" width="27.28515625" style="212" bestFit="1" customWidth="1"/>
    <col min="10990" max="10990" width="13.42578125" style="212" customWidth="1"/>
    <col min="10991" max="10991" width="7.28515625" style="212" customWidth="1"/>
    <col min="10992" max="10992" width="9.5703125" style="212" bestFit="1" customWidth="1"/>
    <col min="10993" max="10993" width="7.7109375" style="212" bestFit="1" customWidth="1"/>
    <col min="10994" max="10994" width="6.5703125" style="212" bestFit="1" customWidth="1"/>
    <col min="10995" max="10995" width="7.5703125" style="212" bestFit="1" customWidth="1"/>
    <col min="10996" max="10996" width="10" style="212" bestFit="1" customWidth="1"/>
    <col min="10997" max="10997" width="9.85546875" style="212" bestFit="1" customWidth="1"/>
    <col min="10998" max="10998" width="7.5703125" style="212" bestFit="1" customWidth="1"/>
    <col min="10999" max="10999" width="8.28515625" style="212" bestFit="1" customWidth="1"/>
    <col min="11000" max="11000" width="7.5703125" style="212" bestFit="1" customWidth="1"/>
    <col min="11001" max="11001" width="7" style="212" bestFit="1" customWidth="1"/>
    <col min="11002" max="11002" width="6.28515625" style="212" bestFit="1" customWidth="1"/>
    <col min="11003" max="11003" width="6.5703125" style="212" bestFit="1" customWidth="1"/>
    <col min="11004" max="11004" width="9.28515625" style="212" bestFit="1" customWidth="1"/>
    <col min="11005" max="11005" width="5.85546875" style="212" customWidth="1"/>
    <col min="11006" max="11006" width="9.42578125" style="212" bestFit="1" customWidth="1"/>
    <col min="11007" max="11007" width="4.42578125" style="212" bestFit="1" customWidth="1"/>
    <col min="11008" max="11008" width="4.7109375" style="212" bestFit="1" customWidth="1"/>
    <col min="11009" max="11009" width="6.28515625" style="212" customWidth="1"/>
    <col min="11010" max="11010" width="4.42578125" style="212" bestFit="1" customWidth="1"/>
    <col min="11011" max="11011" width="4.7109375" style="212" bestFit="1" customWidth="1"/>
    <col min="11012" max="11012" width="6.28515625" style="212" customWidth="1"/>
    <col min="11013" max="11013" width="4.42578125" style="212" bestFit="1" customWidth="1"/>
    <col min="11014" max="11014" width="4.7109375" style="212" bestFit="1" customWidth="1"/>
    <col min="11015" max="11244" width="9.140625" style="212"/>
    <col min="11245" max="11245" width="27.28515625" style="212" bestFit="1" customWidth="1"/>
    <col min="11246" max="11246" width="13.42578125" style="212" customWidth="1"/>
    <col min="11247" max="11247" width="7.28515625" style="212" customWidth="1"/>
    <col min="11248" max="11248" width="9.5703125" style="212" bestFit="1" customWidth="1"/>
    <col min="11249" max="11249" width="7.7109375" style="212" bestFit="1" customWidth="1"/>
    <col min="11250" max="11250" width="6.5703125" style="212" bestFit="1" customWidth="1"/>
    <col min="11251" max="11251" width="7.5703125" style="212" bestFit="1" customWidth="1"/>
    <col min="11252" max="11252" width="10" style="212" bestFit="1" customWidth="1"/>
    <col min="11253" max="11253" width="9.85546875" style="212" bestFit="1" customWidth="1"/>
    <col min="11254" max="11254" width="7.5703125" style="212" bestFit="1" customWidth="1"/>
    <col min="11255" max="11255" width="8.28515625" style="212" bestFit="1" customWidth="1"/>
    <col min="11256" max="11256" width="7.5703125" style="212" bestFit="1" customWidth="1"/>
    <col min="11257" max="11257" width="7" style="212" bestFit="1" customWidth="1"/>
    <col min="11258" max="11258" width="6.28515625" style="212" bestFit="1" customWidth="1"/>
    <col min="11259" max="11259" width="6.5703125" style="212" bestFit="1" customWidth="1"/>
    <col min="11260" max="11260" width="9.28515625" style="212" bestFit="1" customWidth="1"/>
    <col min="11261" max="11261" width="5.85546875" style="212" customWidth="1"/>
    <col min="11262" max="11262" width="9.42578125" style="212" bestFit="1" customWidth="1"/>
    <col min="11263" max="11263" width="4.42578125" style="212" bestFit="1" customWidth="1"/>
    <col min="11264" max="11264" width="4.7109375" style="212" bestFit="1" customWidth="1"/>
    <col min="11265" max="11265" width="6.28515625" style="212" customWidth="1"/>
    <col min="11266" max="11266" width="4.42578125" style="212" bestFit="1" customWidth="1"/>
    <col min="11267" max="11267" width="4.7109375" style="212" bestFit="1" customWidth="1"/>
    <col min="11268" max="11268" width="6.28515625" style="212" customWidth="1"/>
    <col min="11269" max="11269" width="4.42578125" style="212" bestFit="1" customWidth="1"/>
    <col min="11270" max="11270" width="4.7109375" style="212" bestFit="1" customWidth="1"/>
    <col min="11271" max="11500" width="9.140625" style="212"/>
    <col min="11501" max="11501" width="27.28515625" style="212" bestFit="1" customWidth="1"/>
    <col min="11502" max="11502" width="13.42578125" style="212" customWidth="1"/>
    <col min="11503" max="11503" width="7.28515625" style="212" customWidth="1"/>
    <col min="11504" max="11504" width="9.5703125" style="212" bestFit="1" customWidth="1"/>
    <col min="11505" max="11505" width="7.7109375" style="212" bestFit="1" customWidth="1"/>
    <col min="11506" max="11506" width="6.5703125" style="212" bestFit="1" customWidth="1"/>
    <col min="11507" max="11507" width="7.5703125" style="212" bestFit="1" customWidth="1"/>
    <col min="11508" max="11508" width="10" style="212" bestFit="1" customWidth="1"/>
    <col min="11509" max="11509" width="9.85546875" style="212" bestFit="1" customWidth="1"/>
    <col min="11510" max="11510" width="7.5703125" style="212" bestFit="1" customWidth="1"/>
    <col min="11511" max="11511" width="8.28515625" style="212" bestFit="1" customWidth="1"/>
    <col min="11512" max="11512" width="7.5703125" style="212" bestFit="1" customWidth="1"/>
    <col min="11513" max="11513" width="7" style="212" bestFit="1" customWidth="1"/>
    <col min="11514" max="11514" width="6.28515625" style="212" bestFit="1" customWidth="1"/>
    <col min="11515" max="11515" width="6.5703125" style="212" bestFit="1" customWidth="1"/>
    <col min="11516" max="11516" width="9.28515625" style="212" bestFit="1" customWidth="1"/>
    <col min="11517" max="11517" width="5.85546875" style="212" customWidth="1"/>
    <col min="11518" max="11518" width="9.42578125" style="212" bestFit="1" customWidth="1"/>
    <col min="11519" max="11519" width="4.42578125" style="212" bestFit="1" customWidth="1"/>
    <col min="11520" max="11520" width="4.7109375" style="212" bestFit="1" customWidth="1"/>
    <col min="11521" max="11521" width="6.28515625" style="212" customWidth="1"/>
    <col min="11522" max="11522" width="4.42578125" style="212" bestFit="1" customWidth="1"/>
    <col min="11523" max="11523" width="4.7109375" style="212" bestFit="1" customWidth="1"/>
    <col min="11524" max="11524" width="6.28515625" style="212" customWidth="1"/>
    <col min="11525" max="11525" width="4.42578125" style="212" bestFit="1" customWidth="1"/>
    <col min="11526" max="11526" width="4.7109375" style="212" bestFit="1" customWidth="1"/>
    <col min="11527" max="11756" width="9.140625" style="212"/>
    <col min="11757" max="11757" width="27.28515625" style="212" bestFit="1" customWidth="1"/>
    <col min="11758" max="11758" width="13.42578125" style="212" customWidth="1"/>
    <col min="11759" max="11759" width="7.28515625" style="212" customWidth="1"/>
    <col min="11760" max="11760" width="9.5703125" style="212" bestFit="1" customWidth="1"/>
    <col min="11761" max="11761" width="7.7109375" style="212" bestFit="1" customWidth="1"/>
    <col min="11762" max="11762" width="6.5703125" style="212" bestFit="1" customWidth="1"/>
    <col min="11763" max="11763" width="7.5703125" style="212" bestFit="1" customWidth="1"/>
    <col min="11764" max="11764" width="10" style="212" bestFit="1" customWidth="1"/>
    <col min="11765" max="11765" width="9.85546875" style="212" bestFit="1" customWidth="1"/>
    <col min="11766" max="11766" width="7.5703125" style="212" bestFit="1" customWidth="1"/>
    <col min="11767" max="11767" width="8.28515625" style="212" bestFit="1" customWidth="1"/>
    <col min="11768" max="11768" width="7.5703125" style="212" bestFit="1" customWidth="1"/>
    <col min="11769" max="11769" width="7" style="212" bestFit="1" customWidth="1"/>
    <col min="11770" max="11770" width="6.28515625" style="212" bestFit="1" customWidth="1"/>
    <col min="11771" max="11771" width="6.5703125" style="212" bestFit="1" customWidth="1"/>
    <col min="11772" max="11772" width="9.28515625" style="212" bestFit="1" customWidth="1"/>
    <col min="11773" max="11773" width="5.85546875" style="212" customWidth="1"/>
    <col min="11774" max="11774" width="9.42578125" style="212" bestFit="1" customWidth="1"/>
    <col min="11775" max="11775" width="4.42578125" style="212" bestFit="1" customWidth="1"/>
    <col min="11776" max="11776" width="4.7109375" style="212" bestFit="1" customWidth="1"/>
    <col min="11777" max="11777" width="6.28515625" style="212" customWidth="1"/>
    <col min="11778" max="11778" width="4.42578125" style="212" bestFit="1" customWidth="1"/>
    <col min="11779" max="11779" width="4.7109375" style="212" bestFit="1" customWidth="1"/>
    <col min="11780" max="11780" width="6.28515625" style="212" customWidth="1"/>
    <col min="11781" max="11781" width="4.42578125" style="212" bestFit="1" customWidth="1"/>
    <col min="11782" max="11782" width="4.7109375" style="212" bestFit="1" customWidth="1"/>
    <col min="11783" max="12012" width="9.140625" style="212"/>
    <col min="12013" max="12013" width="27.28515625" style="212" bestFit="1" customWidth="1"/>
    <col min="12014" max="12014" width="13.42578125" style="212" customWidth="1"/>
    <col min="12015" max="12015" width="7.28515625" style="212" customWidth="1"/>
    <col min="12016" max="12016" width="9.5703125" style="212" bestFit="1" customWidth="1"/>
    <col min="12017" max="12017" width="7.7109375" style="212" bestFit="1" customWidth="1"/>
    <col min="12018" max="12018" width="6.5703125" style="212" bestFit="1" customWidth="1"/>
    <col min="12019" max="12019" width="7.5703125" style="212" bestFit="1" customWidth="1"/>
    <col min="12020" max="12020" width="10" style="212" bestFit="1" customWidth="1"/>
    <col min="12021" max="12021" width="9.85546875" style="212" bestFit="1" customWidth="1"/>
    <col min="12022" max="12022" width="7.5703125" style="212" bestFit="1" customWidth="1"/>
    <col min="12023" max="12023" width="8.28515625" style="212" bestFit="1" customWidth="1"/>
    <col min="12024" max="12024" width="7.5703125" style="212" bestFit="1" customWidth="1"/>
    <col min="12025" max="12025" width="7" style="212" bestFit="1" customWidth="1"/>
    <col min="12026" max="12026" width="6.28515625" style="212" bestFit="1" customWidth="1"/>
    <col min="12027" max="12027" width="6.5703125" style="212" bestFit="1" customWidth="1"/>
    <col min="12028" max="12028" width="9.28515625" style="212" bestFit="1" customWidth="1"/>
    <col min="12029" max="12029" width="5.85546875" style="212" customWidth="1"/>
    <col min="12030" max="12030" width="9.42578125" style="212" bestFit="1" customWidth="1"/>
    <col min="12031" max="12031" width="4.42578125" style="212" bestFit="1" customWidth="1"/>
    <col min="12032" max="12032" width="4.7109375" style="212" bestFit="1" customWidth="1"/>
    <col min="12033" max="12033" width="6.28515625" style="212" customWidth="1"/>
    <col min="12034" max="12034" width="4.42578125" style="212" bestFit="1" customWidth="1"/>
    <col min="12035" max="12035" width="4.7109375" style="212" bestFit="1" customWidth="1"/>
    <col min="12036" max="12036" width="6.28515625" style="212" customWidth="1"/>
    <col min="12037" max="12037" width="4.42578125" style="212" bestFit="1" customWidth="1"/>
    <col min="12038" max="12038" width="4.7109375" style="212" bestFit="1" customWidth="1"/>
    <col min="12039" max="12268" width="9.140625" style="212"/>
    <col min="12269" max="12269" width="27.28515625" style="212" bestFit="1" customWidth="1"/>
    <col min="12270" max="12270" width="13.42578125" style="212" customWidth="1"/>
    <col min="12271" max="12271" width="7.28515625" style="212" customWidth="1"/>
    <col min="12272" max="12272" width="9.5703125" style="212" bestFit="1" customWidth="1"/>
    <col min="12273" max="12273" width="7.7109375" style="212" bestFit="1" customWidth="1"/>
    <col min="12274" max="12274" width="6.5703125" style="212" bestFit="1" customWidth="1"/>
    <col min="12275" max="12275" width="7.5703125" style="212" bestFit="1" customWidth="1"/>
    <col min="12276" max="12276" width="10" style="212" bestFit="1" customWidth="1"/>
    <col min="12277" max="12277" width="9.85546875" style="212" bestFit="1" customWidth="1"/>
    <col min="12278" max="12278" width="7.5703125" style="212" bestFit="1" customWidth="1"/>
    <col min="12279" max="12279" width="8.28515625" style="212" bestFit="1" customWidth="1"/>
    <col min="12280" max="12280" width="7.5703125" style="212" bestFit="1" customWidth="1"/>
    <col min="12281" max="12281" width="7" style="212" bestFit="1" customWidth="1"/>
    <col min="12282" max="12282" width="6.28515625" style="212" bestFit="1" customWidth="1"/>
    <col min="12283" max="12283" width="6.5703125" style="212" bestFit="1" customWidth="1"/>
    <col min="12284" max="12284" width="9.28515625" style="212" bestFit="1" customWidth="1"/>
    <col min="12285" max="12285" width="5.85546875" style="212" customWidth="1"/>
    <col min="12286" max="12286" width="9.42578125" style="212" bestFit="1" customWidth="1"/>
    <col min="12287" max="12287" width="4.42578125" style="212" bestFit="1" customWidth="1"/>
    <col min="12288" max="12288" width="4.7109375" style="212" bestFit="1" customWidth="1"/>
    <col min="12289" max="12289" width="6.28515625" style="212" customWidth="1"/>
    <col min="12290" max="12290" width="4.42578125" style="212" bestFit="1" customWidth="1"/>
    <col min="12291" max="12291" width="4.7109375" style="212" bestFit="1" customWidth="1"/>
    <col min="12292" max="12292" width="6.28515625" style="212" customWidth="1"/>
    <col min="12293" max="12293" width="4.42578125" style="212" bestFit="1" customWidth="1"/>
    <col min="12294" max="12294" width="4.7109375" style="212" bestFit="1" customWidth="1"/>
    <col min="12295" max="12524" width="9.140625" style="212"/>
    <col min="12525" max="12525" width="27.28515625" style="212" bestFit="1" customWidth="1"/>
    <col min="12526" max="12526" width="13.42578125" style="212" customWidth="1"/>
    <col min="12527" max="12527" width="7.28515625" style="212" customWidth="1"/>
    <col min="12528" max="12528" width="9.5703125" style="212" bestFit="1" customWidth="1"/>
    <col min="12529" max="12529" width="7.7109375" style="212" bestFit="1" customWidth="1"/>
    <col min="12530" max="12530" width="6.5703125" style="212" bestFit="1" customWidth="1"/>
    <col min="12531" max="12531" width="7.5703125" style="212" bestFit="1" customWidth="1"/>
    <col min="12532" max="12532" width="10" style="212" bestFit="1" customWidth="1"/>
    <col min="12533" max="12533" width="9.85546875" style="212" bestFit="1" customWidth="1"/>
    <col min="12534" max="12534" width="7.5703125" style="212" bestFit="1" customWidth="1"/>
    <col min="12535" max="12535" width="8.28515625" style="212" bestFit="1" customWidth="1"/>
    <col min="12536" max="12536" width="7.5703125" style="212" bestFit="1" customWidth="1"/>
    <col min="12537" max="12537" width="7" style="212" bestFit="1" customWidth="1"/>
    <col min="12538" max="12538" width="6.28515625" style="212" bestFit="1" customWidth="1"/>
    <col min="12539" max="12539" width="6.5703125" style="212" bestFit="1" customWidth="1"/>
    <col min="12540" max="12540" width="9.28515625" style="212" bestFit="1" customWidth="1"/>
    <col min="12541" max="12541" width="5.85546875" style="212" customWidth="1"/>
    <col min="12542" max="12542" width="9.42578125" style="212" bestFit="1" customWidth="1"/>
    <col min="12543" max="12543" width="4.42578125" style="212" bestFit="1" customWidth="1"/>
    <col min="12544" max="12544" width="4.7109375" style="212" bestFit="1" customWidth="1"/>
    <col min="12545" max="12545" width="6.28515625" style="212" customWidth="1"/>
    <col min="12546" max="12546" width="4.42578125" style="212" bestFit="1" customWidth="1"/>
    <col min="12547" max="12547" width="4.7109375" style="212" bestFit="1" customWidth="1"/>
    <col min="12548" max="12548" width="6.28515625" style="212" customWidth="1"/>
    <col min="12549" max="12549" width="4.42578125" style="212" bestFit="1" customWidth="1"/>
    <col min="12550" max="12550" width="4.7109375" style="212" bestFit="1" customWidth="1"/>
    <col min="12551" max="12780" width="9.140625" style="212"/>
    <col min="12781" max="12781" width="27.28515625" style="212" bestFit="1" customWidth="1"/>
    <col min="12782" max="12782" width="13.42578125" style="212" customWidth="1"/>
    <col min="12783" max="12783" width="7.28515625" style="212" customWidth="1"/>
    <col min="12784" max="12784" width="9.5703125" style="212" bestFit="1" customWidth="1"/>
    <col min="12785" max="12785" width="7.7109375" style="212" bestFit="1" customWidth="1"/>
    <col min="12786" max="12786" width="6.5703125" style="212" bestFit="1" customWidth="1"/>
    <col min="12787" max="12787" width="7.5703125" style="212" bestFit="1" customWidth="1"/>
    <col min="12788" max="12788" width="10" style="212" bestFit="1" customWidth="1"/>
    <col min="12789" max="12789" width="9.85546875" style="212" bestFit="1" customWidth="1"/>
    <col min="12790" max="12790" width="7.5703125" style="212" bestFit="1" customWidth="1"/>
    <col min="12791" max="12791" width="8.28515625" style="212" bestFit="1" customWidth="1"/>
    <col min="12792" max="12792" width="7.5703125" style="212" bestFit="1" customWidth="1"/>
    <col min="12793" max="12793" width="7" style="212" bestFit="1" customWidth="1"/>
    <col min="12794" max="12794" width="6.28515625" style="212" bestFit="1" customWidth="1"/>
    <col min="12795" max="12795" width="6.5703125" style="212" bestFit="1" customWidth="1"/>
    <col min="12796" max="12796" width="9.28515625" style="212" bestFit="1" customWidth="1"/>
    <col min="12797" max="12797" width="5.85546875" style="212" customWidth="1"/>
    <col min="12798" max="12798" width="9.42578125" style="212" bestFit="1" customWidth="1"/>
    <col min="12799" max="12799" width="4.42578125" style="212" bestFit="1" customWidth="1"/>
    <col min="12800" max="12800" width="4.7109375" style="212" bestFit="1" customWidth="1"/>
    <col min="12801" max="12801" width="6.28515625" style="212" customWidth="1"/>
    <col min="12802" max="12802" width="4.42578125" style="212" bestFit="1" customWidth="1"/>
    <col min="12803" max="12803" width="4.7109375" style="212" bestFit="1" customWidth="1"/>
    <col min="12804" max="12804" width="6.28515625" style="212" customWidth="1"/>
    <col min="12805" max="12805" width="4.42578125" style="212" bestFit="1" customWidth="1"/>
    <col min="12806" max="12806" width="4.7109375" style="212" bestFit="1" customWidth="1"/>
    <col min="12807" max="13036" width="9.140625" style="212"/>
    <col min="13037" max="13037" width="27.28515625" style="212" bestFit="1" customWidth="1"/>
    <col min="13038" max="13038" width="13.42578125" style="212" customWidth="1"/>
    <col min="13039" max="13039" width="7.28515625" style="212" customWidth="1"/>
    <col min="13040" max="13040" width="9.5703125" style="212" bestFit="1" customWidth="1"/>
    <col min="13041" max="13041" width="7.7109375" style="212" bestFit="1" customWidth="1"/>
    <col min="13042" max="13042" width="6.5703125" style="212" bestFit="1" customWidth="1"/>
    <col min="13043" max="13043" width="7.5703125" style="212" bestFit="1" customWidth="1"/>
    <col min="13044" max="13044" width="10" style="212" bestFit="1" customWidth="1"/>
    <col min="13045" max="13045" width="9.85546875" style="212" bestFit="1" customWidth="1"/>
    <col min="13046" max="13046" width="7.5703125" style="212" bestFit="1" customWidth="1"/>
    <col min="13047" max="13047" width="8.28515625" style="212" bestFit="1" customWidth="1"/>
    <col min="13048" max="13048" width="7.5703125" style="212" bestFit="1" customWidth="1"/>
    <col min="13049" max="13049" width="7" style="212" bestFit="1" customWidth="1"/>
    <col min="13050" max="13050" width="6.28515625" style="212" bestFit="1" customWidth="1"/>
    <col min="13051" max="13051" width="6.5703125" style="212" bestFit="1" customWidth="1"/>
    <col min="13052" max="13052" width="9.28515625" style="212" bestFit="1" customWidth="1"/>
    <col min="13053" max="13053" width="5.85546875" style="212" customWidth="1"/>
    <col min="13054" max="13054" width="9.42578125" style="212" bestFit="1" customWidth="1"/>
    <col min="13055" max="13055" width="4.42578125" style="212" bestFit="1" customWidth="1"/>
    <col min="13056" max="13056" width="4.7109375" style="212" bestFit="1" customWidth="1"/>
    <col min="13057" max="13057" width="6.28515625" style="212" customWidth="1"/>
    <col min="13058" max="13058" width="4.42578125" style="212" bestFit="1" customWidth="1"/>
    <col min="13059" max="13059" width="4.7109375" style="212" bestFit="1" customWidth="1"/>
    <col min="13060" max="13060" width="6.28515625" style="212" customWidth="1"/>
    <col min="13061" max="13061" width="4.42578125" style="212" bestFit="1" customWidth="1"/>
    <col min="13062" max="13062" width="4.7109375" style="212" bestFit="1" customWidth="1"/>
    <col min="13063" max="13292" width="9.140625" style="212"/>
    <col min="13293" max="13293" width="27.28515625" style="212" bestFit="1" customWidth="1"/>
    <col min="13294" max="13294" width="13.42578125" style="212" customWidth="1"/>
    <col min="13295" max="13295" width="7.28515625" style="212" customWidth="1"/>
    <col min="13296" max="13296" width="9.5703125" style="212" bestFit="1" customWidth="1"/>
    <col min="13297" max="13297" width="7.7109375" style="212" bestFit="1" customWidth="1"/>
    <col min="13298" max="13298" width="6.5703125" style="212" bestFit="1" customWidth="1"/>
    <col min="13299" max="13299" width="7.5703125" style="212" bestFit="1" customWidth="1"/>
    <col min="13300" max="13300" width="10" style="212" bestFit="1" customWidth="1"/>
    <col min="13301" max="13301" width="9.85546875" style="212" bestFit="1" customWidth="1"/>
    <col min="13302" max="13302" width="7.5703125" style="212" bestFit="1" customWidth="1"/>
    <col min="13303" max="13303" width="8.28515625" style="212" bestFit="1" customWidth="1"/>
    <col min="13304" max="13304" width="7.5703125" style="212" bestFit="1" customWidth="1"/>
    <col min="13305" max="13305" width="7" style="212" bestFit="1" customWidth="1"/>
    <col min="13306" max="13306" width="6.28515625" style="212" bestFit="1" customWidth="1"/>
    <col min="13307" max="13307" width="6.5703125" style="212" bestFit="1" customWidth="1"/>
    <col min="13308" max="13308" width="9.28515625" style="212" bestFit="1" customWidth="1"/>
    <col min="13309" max="13309" width="5.85546875" style="212" customWidth="1"/>
    <col min="13310" max="13310" width="9.42578125" style="212" bestFit="1" customWidth="1"/>
    <col min="13311" max="13311" width="4.42578125" style="212" bestFit="1" customWidth="1"/>
    <col min="13312" max="13312" width="4.7109375" style="212" bestFit="1" customWidth="1"/>
    <col min="13313" max="13313" width="6.28515625" style="212" customWidth="1"/>
    <col min="13314" max="13314" width="4.42578125" style="212" bestFit="1" customWidth="1"/>
    <col min="13315" max="13315" width="4.7109375" style="212" bestFit="1" customWidth="1"/>
    <col min="13316" max="13316" width="6.28515625" style="212" customWidth="1"/>
    <col min="13317" max="13317" width="4.42578125" style="212" bestFit="1" customWidth="1"/>
    <col min="13318" max="13318" width="4.7109375" style="212" bestFit="1" customWidth="1"/>
    <col min="13319" max="13548" width="9.140625" style="212"/>
    <col min="13549" max="13549" width="27.28515625" style="212" bestFit="1" customWidth="1"/>
    <col min="13550" max="13550" width="13.42578125" style="212" customWidth="1"/>
    <col min="13551" max="13551" width="7.28515625" style="212" customWidth="1"/>
    <col min="13552" max="13552" width="9.5703125" style="212" bestFit="1" customWidth="1"/>
    <col min="13553" max="13553" width="7.7109375" style="212" bestFit="1" customWidth="1"/>
    <col min="13554" max="13554" width="6.5703125" style="212" bestFit="1" customWidth="1"/>
    <col min="13555" max="13555" width="7.5703125" style="212" bestFit="1" customWidth="1"/>
    <col min="13556" max="13556" width="10" style="212" bestFit="1" customWidth="1"/>
    <col min="13557" max="13557" width="9.85546875" style="212" bestFit="1" customWidth="1"/>
    <col min="13558" max="13558" width="7.5703125" style="212" bestFit="1" customWidth="1"/>
    <col min="13559" max="13559" width="8.28515625" style="212" bestFit="1" customWidth="1"/>
    <col min="13560" max="13560" width="7.5703125" style="212" bestFit="1" customWidth="1"/>
    <col min="13561" max="13561" width="7" style="212" bestFit="1" customWidth="1"/>
    <col min="13562" max="13562" width="6.28515625" style="212" bestFit="1" customWidth="1"/>
    <col min="13563" max="13563" width="6.5703125" style="212" bestFit="1" customWidth="1"/>
    <col min="13564" max="13564" width="9.28515625" style="212" bestFit="1" customWidth="1"/>
    <col min="13565" max="13565" width="5.85546875" style="212" customWidth="1"/>
    <col min="13566" max="13566" width="9.42578125" style="212" bestFit="1" customWidth="1"/>
    <col min="13567" max="13567" width="4.42578125" style="212" bestFit="1" customWidth="1"/>
    <col min="13568" max="13568" width="4.7109375" style="212" bestFit="1" customWidth="1"/>
    <col min="13569" max="13569" width="6.28515625" style="212" customWidth="1"/>
    <col min="13570" max="13570" width="4.42578125" style="212" bestFit="1" customWidth="1"/>
    <col min="13571" max="13571" width="4.7109375" style="212" bestFit="1" customWidth="1"/>
    <col min="13572" max="13572" width="6.28515625" style="212" customWidth="1"/>
    <col min="13573" max="13573" width="4.42578125" style="212" bestFit="1" customWidth="1"/>
    <col min="13574" max="13574" width="4.7109375" style="212" bestFit="1" customWidth="1"/>
    <col min="13575" max="13804" width="9.140625" style="212"/>
    <col min="13805" max="13805" width="27.28515625" style="212" bestFit="1" customWidth="1"/>
    <col min="13806" max="13806" width="13.42578125" style="212" customWidth="1"/>
    <col min="13807" max="13807" width="7.28515625" style="212" customWidth="1"/>
    <col min="13808" max="13808" width="9.5703125" style="212" bestFit="1" customWidth="1"/>
    <col min="13809" max="13809" width="7.7109375" style="212" bestFit="1" customWidth="1"/>
    <col min="13810" max="13810" width="6.5703125" style="212" bestFit="1" customWidth="1"/>
    <col min="13811" max="13811" width="7.5703125" style="212" bestFit="1" customWidth="1"/>
    <col min="13812" max="13812" width="10" style="212" bestFit="1" customWidth="1"/>
    <col min="13813" max="13813" width="9.85546875" style="212" bestFit="1" customWidth="1"/>
    <col min="13814" max="13814" width="7.5703125" style="212" bestFit="1" customWidth="1"/>
    <col min="13815" max="13815" width="8.28515625" style="212" bestFit="1" customWidth="1"/>
    <col min="13816" max="13816" width="7.5703125" style="212" bestFit="1" customWidth="1"/>
    <col min="13817" max="13817" width="7" style="212" bestFit="1" customWidth="1"/>
    <col min="13818" max="13818" width="6.28515625" style="212" bestFit="1" customWidth="1"/>
    <col min="13819" max="13819" width="6.5703125" style="212" bestFit="1" customWidth="1"/>
    <col min="13820" max="13820" width="9.28515625" style="212" bestFit="1" customWidth="1"/>
    <col min="13821" max="13821" width="5.85546875" style="212" customWidth="1"/>
    <col min="13822" max="13822" width="9.42578125" style="212" bestFit="1" customWidth="1"/>
    <col min="13823" max="13823" width="4.42578125" style="212" bestFit="1" customWidth="1"/>
    <col min="13824" max="13824" width="4.7109375" style="212" bestFit="1" customWidth="1"/>
    <col min="13825" max="13825" width="6.28515625" style="212" customWidth="1"/>
    <col min="13826" max="13826" width="4.42578125" style="212" bestFit="1" customWidth="1"/>
    <col min="13827" max="13827" width="4.7109375" style="212" bestFit="1" customWidth="1"/>
    <col min="13828" max="13828" width="6.28515625" style="212" customWidth="1"/>
    <col min="13829" max="13829" width="4.42578125" style="212" bestFit="1" customWidth="1"/>
    <col min="13830" max="13830" width="4.7109375" style="212" bestFit="1" customWidth="1"/>
    <col min="13831" max="14060" width="9.140625" style="212"/>
    <col min="14061" max="14061" width="27.28515625" style="212" bestFit="1" customWidth="1"/>
    <col min="14062" max="14062" width="13.42578125" style="212" customWidth="1"/>
    <col min="14063" max="14063" width="7.28515625" style="212" customWidth="1"/>
    <col min="14064" max="14064" width="9.5703125" style="212" bestFit="1" customWidth="1"/>
    <col min="14065" max="14065" width="7.7109375" style="212" bestFit="1" customWidth="1"/>
    <col min="14066" max="14066" width="6.5703125" style="212" bestFit="1" customWidth="1"/>
    <col min="14067" max="14067" width="7.5703125" style="212" bestFit="1" customWidth="1"/>
    <col min="14068" max="14068" width="10" style="212" bestFit="1" customWidth="1"/>
    <col min="14069" max="14069" width="9.85546875" style="212" bestFit="1" customWidth="1"/>
    <col min="14070" max="14070" width="7.5703125" style="212" bestFit="1" customWidth="1"/>
    <col min="14071" max="14071" width="8.28515625" style="212" bestFit="1" customWidth="1"/>
    <col min="14072" max="14072" width="7.5703125" style="212" bestFit="1" customWidth="1"/>
    <col min="14073" max="14073" width="7" style="212" bestFit="1" customWidth="1"/>
    <col min="14074" max="14074" width="6.28515625" style="212" bestFit="1" customWidth="1"/>
    <col min="14075" max="14075" width="6.5703125" style="212" bestFit="1" customWidth="1"/>
    <col min="14076" max="14076" width="9.28515625" style="212" bestFit="1" customWidth="1"/>
    <col min="14077" max="14077" width="5.85546875" style="212" customWidth="1"/>
    <col min="14078" max="14078" width="9.42578125" style="212" bestFit="1" customWidth="1"/>
    <col min="14079" max="14079" width="4.42578125" style="212" bestFit="1" customWidth="1"/>
    <col min="14080" max="14080" width="4.7109375" style="212" bestFit="1" customWidth="1"/>
    <col min="14081" max="14081" width="6.28515625" style="212" customWidth="1"/>
    <col min="14082" max="14082" width="4.42578125" style="212" bestFit="1" customWidth="1"/>
    <col min="14083" max="14083" width="4.7109375" style="212" bestFit="1" customWidth="1"/>
    <col min="14084" max="14084" width="6.28515625" style="212" customWidth="1"/>
    <col min="14085" max="14085" width="4.42578125" style="212" bestFit="1" customWidth="1"/>
    <col min="14086" max="14086" width="4.7109375" style="212" bestFit="1" customWidth="1"/>
    <col min="14087" max="14316" width="9.140625" style="212"/>
    <col min="14317" max="14317" width="27.28515625" style="212" bestFit="1" customWidth="1"/>
    <col min="14318" max="14318" width="13.42578125" style="212" customWidth="1"/>
    <col min="14319" max="14319" width="7.28515625" style="212" customWidth="1"/>
    <col min="14320" max="14320" width="9.5703125" style="212" bestFit="1" customWidth="1"/>
    <col min="14321" max="14321" width="7.7109375" style="212" bestFit="1" customWidth="1"/>
    <col min="14322" max="14322" width="6.5703125" style="212" bestFit="1" customWidth="1"/>
    <col min="14323" max="14323" width="7.5703125" style="212" bestFit="1" customWidth="1"/>
    <col min="14324" max="14324" width="10" style="212" bestFit="1" customWidth="1"/>
    <col min="14325" max="14325" width="9.85546875" style="212" bestFit="1" customWidth="1"/>
    <col min="14326" max="14326" width="7.5703125" style="212" bestFit="1" customWidth="1"/>
    <col min="14327" max="14327" width="8.28515625" style="212" bestFit="1" customWidth="1"/>
    <col min="14328" max="14328" width="7.5703125" style="212" bestFit="1" customWidth="1"/>
    <col min="14329" max="14329" width="7" style="212" bestFit="1" customWidth="1"/>
    <col min="14330" max="14330" width="6.28515625" style="212" bestFit="1" customWidth="1"/>
    <col min="14331" max="14331" width="6.5703125" style="212" bestFit="1" customWidth="1"/>
    <col min="14332" max="14332" width="9.28515625" style="212" bestFit="1" customWidth="1"/>
    <col min="14333" max="14333" width="5.85546875" style="212" customWidth="1"/>
    <col min="14334" max="14334" width="9.42578125" style="212" bestFit="1" customWidth="1"/>
    <col min="14335" max="14335" width="4.42578125" style="212" bestFit="1" customWidth="1"/>
    <col min="14336" max="14336" width="4.7109375" style="212" bestFit="1" customWidth="1"/>
    <col min="14337" max="14337" width="6.28515625" style="212" customWidth="1"/>
    <col min="14338" max="14338" width="4.42578125" style="212" bestFit="1" customWidth="1"/>
    <col min="14339" max="14339" width="4.7109375" style="212" bestFit="1" customWidth="1"/>
    <col min="14340" max="14340" width="6.28515625" style="212" customWidth="1"/>
    <col min="14341" max="14341" width="4.42578125" style="212" bestFit="1" customWidth="1"/>
    <col min="14342" max="14342" width="4.7109375" style="212" bestFit="1" customWidth="1"/>
    <col min="14343" max="14572" width="9.140625" style="212"/>
    <col min="14573" max="14573" width="27.28515625" style="212" bestFit="1" customWidth="1"/>
    <col min="14574" max="14574" width="13.42578125" style="212" customWidth="1"/>
    <col min="14575" max="14575" width="7.28515625" style="212" customWidth="1"/>
    <col min="14576" max="14576" width="9.5703125" style="212" bestFit="1" customWidth="1"/>
    <col min="14577" max="14577" width="7.7109375" style="212" bestFit="1" customWidth="1"/>
    <col min="14578" max="14578" width="6.5703125" style="212" bestFit="1" customWidth="1"/>
    <col min="14579" max="14579" width="7.5703125" style="212" bestFit="1" customWidth="1"/>
    <col min="14580" max="14580" width="10" style="212" bestFit="1" customWidth="1"/>
    <col min="14581" max="14581" width="9.85546875" style="212" bestFit="1" customWidth="1"/>
    <col min="14582" max="14582" width="7.5703125" style="212" bestFit="1" customWidth="1"/>
    <col min="14583" max="14583" width="8.28515625" style="212" bestFit="1" customWidth="1"/>
    <col min="14584" max="14584" width="7.5703125" style="212" bestFit="1" customWidth="1"/>
    <col min="14585" max="14585" width="7" style="212" bestFit="1" customWidth="1"/>
    <col min="14586" max="14586" width="6.28515625" style="212" bestFit="1" customWidth="1"/>
    <col min="14587" max="14587" width="6.5703125" style="212" bestFit="1" customWidth="1"/>
    <col min="14588" max="14588" width="9.28515625" style="212" bestFit="1" customWidth="1"/>
    <col min="14589" max="14589" width="5.85546875" style="212" customWidth="1"/>
    <col min="14590" max="14590" width="9.42578125" style="212" bestFit="1" customWidth="1"/>
    <col min="14591" max="14591" width="4.42578125" style="212" bestFit="1" customWidth="1"/>
    <col min="14592" max="14592" width="4.7109375" style="212" bestFit="1" customWidth="1"/>
    <col min="14593" max="14593" width="6.28515625" style="212" customWidth="1"/>
    <col min="14594" max="14594" width="4.42578125" style="212" bestFit="1" customWidth="1"/>
    <col min="14595" max="14595" width="4.7109375" style="212" bestFit="1" customWidth="1"/>
    <col min="14596" max="14596" width="6.28515625" style="212" customWidth="1"/>
    <col min="14597" max="14597" width="4.42578125" style="212" bestFit="1" customWidth="1"/>
    <col min="14598" max="14598" width="4.7109375" style="212" bestFit="1" customWidth="1"/>
    <col min="14599" max="14828" width="9.140625" style="212"/>
    <col min="14829" max="14829" width="27.28515625" style="212" bestFit="1" customWidth="1"/>
    <col min="14830" max="14830" width="13.42578125" style="212" customWidth="1"/>
    <col min="14831" max="14831" width="7.28515625" style="212" customWidth="1"/>
    <col min="14832" max="14832" width="9.5703125" style="212" bestFit="1" customWidth="1"/>
    <col min="14833" max="14833" width="7.7109375" style="212" bestFit="1" customWidth="1"/>
    <col min="14834" max="14834" width="6.5703125" style="212" bestFit="1" customWidth="1"/>
    <col min="14835" max="14835" width="7.5703125" style="212" bestFit="1" customWidth="1"/>
    <col min="14836" max="14836" width="10" style="212" bestFit="1" customWidth="1"/>
    <col min="14837" max="14837" width="9.85546875" style="212" bestFit="1" customWidth="1"/>
    <col min="14838" max="14838" width="7.5703125" style="212" bestFit="1" customWidth="1"/>
    <col min="14839" max="14839" width="8.28515625" style="212" bestFit="1" customWidth="1"/>
    <col min="14840" max="14840" width="7.5703125" style="212" bestFit="1" customWidth="1"/>
    <col min="14841" max="14841" width="7" style="212" bestFit="1" customWidth="1"/>
    <col min="14842" max="14842" width="6.28515625" style="212" bestFit="1" customWidth="1"/>
    <col min="14843" max="14843" width="6.5703125" style="212" bestFit="1" customWidth="1"/>
    <col min="14844" max="14844" width="9.28515625" style="212" bestFit="1" customWidth="1"/>
    <col min="14845" max="14845" width="5.85546875" style="212" customWidth="1"/>
    <col min="14846" max="14846" width="9.42578125" style="212" bestFit="1" customWidth="1"/>
    <col min="14847" max="14847" width="4.42578125" style="212" bestFit="1" customWidth="1"/>
    <col min="14848" max="14848" width="4.7109375" style="212" bestFit="1" customWidth="1"/>
    <col min="14849" max="14849" width="6.28515625" style="212" customWidth="1"/>
    <col min="14850" max="14850" width="4.42578125" style="212" bestFit="1" customWidth="1"/>
    <col min="14851" max="14851" width="4.7109375" style="212" bestFit="1" customWidth="1"/>
    <col min="14852" max="14852" width="6.28515625" style="212" customWidth="1"/>
    <col min="14853" max="14853" width="4.42578125" style="212" bestFit="1" customWidth="1"/>
    <col min="14854" max="14854" width="4.7109375" style="212" bestFit="1" customWidth="1"/>
    <col min="14855" max="15084" width="9.140625" style="212"/>
    <col min="15085" max="15085" width="27.28515625" style="212" bestFit="1" customWidth="1"/>
    <col min="15086" max="15086" width="13.42578125" style="212" customWidth="1"/>
    <col min="15087" max="15087" width="7.28515625" style="212" customWidth="1"/>
    <col min="15088" max="15088" width="9.5703125" style="212" bestFit="1" customWidth="1"/>
    <col min="15089" max="15089" width="7.7109375" style="212" bestFit="1" customWidth="1"/>
    <col min="15090" max="15090" width="6.5703125" style="212" bestFit="1" customWidth="1"/>
    <col min="15091" max="15091" width="7.5703125" style="212" bestFit="1" customWidth="1"/>
    <col min="15092" max="15092" width="10" style="212" bestFit="1" customWidth="1"/>
    <col min="15093" max="15093" width="9.85546875" style="212" bestFit="1" customWidth="1"/>
    <col min="15094" max="15094" width="7.5703125" style="212" bestFit="1" customWidth="1"/>
    <col min="15095" max="15095" width="8.28515625" style="212" bestFit="1" customWidth="1"/>
    <col min="15096" max="15096" width="7.5703125" style="212" bestFit="1" customWidth="1"/>
    <col min="15097" max="15097" width="7" style="212" bestFit="1" customWidth="1"/>
    <col min="15098" max="15098" width="6.28515625" style="212" bestFit="1" customWidth="1"/>
    <col min="15099" max="15099" width="6.5703125" style="212" bestFit="1" customWidth="1"/>
    <col min="15100" max="15100" width="9.28515625" style="212" bestFit="1" customWidth="1"/>
    <col min="15101" max="15101" width="5.85546875" style="212" customWidth="1"/>
    <col min="15102" max="15102" width="9.42578125" style="212" bestFit="1" customWidth="1"/>
    <col min="15103" max="15103" width="4.42578125" style="212" bestFit="1" customWidth="1"/>
    <col min="15104" max="15104" width="4.7109375" style="212" bestFit="1" customWidth="1"/>
    <col min="15105" max="15105" width="6.28515625" style="212" customWidth="1"/>
    <col min="15106" max="15106" width="4.42578125" style="212" bestFit="1" customWidth="1"/>
    <col min="15107" max="15107" width="4.7109375" style="212" bestFit="1" customWidth="1"/>
    <col min="15108" max="15108" width="6.28515625" style="212" customWidth="1"/>
    <col min="15109" max="15109" width="4.42578125" style="212" bestFit="1" customWidth="1"/>
    <col min="15110" max="15110" width="4.7109375" style="212" bestFit="1" customWidth="1"/>
    <col min="15111" max="15340" width="9.140625" style="212"/>
    <col min="15341" max="15341" width="27.28515625" style="212" bestFit="1" customWidth="1"/>
    <col min="15342" max="15342" width="13.42578125" style="212" customWidth="1"/>
    <col min="15343" max="15343" width="7.28515625" style="212" customWidth="1"/>
    <col min="15344" max="15344" width="9.5703125" style="212" bestFit="1" customWidth="1"/>
    <col min="15345" max="15345" width="7.7109375" style="212" bestFit="1" customWidth="1"/>
    <col min="15346" max="15346" width="6.5703125" style="212" bestFit="1" customWidth="1"/>
    <col min="15347" max="15347" width="7.5703125" style="212" bestFit="1" customWidth="1"/>
    <col min="15348" max="15348" width="10" style="212" bestFit="1" customWidth="1"/>
    <col min="15349" max="15349" width="9.85546875" style="212" bestFit="1" customWidth="1"/>
    <col min="15350" max="15350" width="7.5703125" style="212" bestFit="1" customWidth="1"/>
    <col min="15351" max="15351" width="8.28515625" style="212" bestFit="1" customWidth="1"/>
    <col min="15352" max="15352" width="7.5703125" style="212" bestFit="1" customWidth="1"/>
    <col min="15353" max="15353" width="7" style="212" bestFit="1" customWidth="1"/>
    <col min="15354" max="15354" width="6.28515625" style="212" bestFit="1" customWidth="1"/>
    <col min="15355" max="15355" width="6.5703125" style="212" bestFit="1" customWidth="1"/>
    <col min="15356" max="15356" width="9.28515625" style="212" bestFit="1" customWidth="1"/>
    <col min="15357" max="15357" width="5.85546875" style="212" customWidth="1"/>
    <col min="15358" max="15358" width="9.42578125" style="212" bestFit="1" customWidth="1"/>
    <col min="15359" max="15359" width="4.42578125" style="212" bestFit="1" customWidth="1"/>
    <col min="15360" max="15360" width="4.7109375" style="212" bestFit="1" customWidth="1"/>
    <col min="15361" max="15361" width="6.28515625" style="212" customWidth="1"/>
    <col min="15362" max="15362" width="4.42578125" style="212" bestFit="1" customWidth="1"/>
    <col min="15363" max="15363" width="4.7109375" style="212" bestFit="1" customWidth="1"/>
    <col min="15364" max="15364" width="6.28515625" style="212" customWidth="1"/>
    <col min="15365" max="15365" width="4.42578125" style="212" bestFit="1" customWidth="1"/>
    <col min="15366" max="15366" width="4.7109375" style="212" bestFit="1" customWidth="1"/>
    <col min="15367" max="15596" width="9.140625" style="212"/>
    <col min="15597" max="15597" width="27.28515625" style="212" bestFit="1" customWidth="1"/>
    <col min="15598" max="15598" width="13.42578125" style="212" customWidth="1"/>
    <col min="15599" max="15599" width="7.28515625" style="212" customWidth="1"/>
    <col min="15600" max="15600" width="9.5703125" style="212" bestFit="1" customWidth="1"/>
    <col min="15601" max="15601" width="7.7109375" style="212" bestFit="1" customWidth="1"/>
    <col min="15602" max="15602" width="6.5703125" style="212" bestFit="1" customWidth="1"/>
    <col min="15603" max="15603" width="7.5703125" style="212" bestFit="1" customWidth="1"/>
    <col min="15604" max="15604" width="10" style="212" bestFit="1" customWidth="1"/>
    <col min="15605" max="15605" width="9.85546875" style="212" bestFit="1" customWidth="1"/>
    <col min="15606" max="15606" width="7.5703125" style="212" bestFit="1" customWidth="1"/>
    <col min="15607" max="15607" width="8.28515625" style="212" bestFit="1" customWidth="1"/>
    <col min="15608" max="15608" width="7.5703125" style="212" bestFit="1" customWidth="1"/>
    <col min="15609" max="15609" width="7" style="212" bestFit="1" customWidth="1"/>
    <col min="15610" max="15610" width="6.28515625" style="212" bestFit="1" customWidth="1"/>
    <col min="15611" max="15611" width="6.5703125" style="212" bestFit="1" customWidth="1"/>
    <col min="15612" max="15612" width="9.28515625" style="212" bestFit="1" customWidth="1"/>
    <col min="15613" max="15613" width="5.85546875" style="212" customWidth="1"/>
    <col min="15614" max="15614" width="9.42578125" style="212" bestFit="1" customWidth="1"/>
    <col min="15615" max="15615" width="4.42578125" style="212" bestFit="1" customWidth="1"/>
    <col min="15616" max="15616" width="4.7109375" style="212" bestFit="1" customWidth="1"/>
    <col min="15617" max="15617" width="6.28515625" style="212" customWidth="1"/>
    <col min="15618" max="15618" width="4.42578125" style="212" bestFit="1" customWidth="1"/>
    <col min="15619" max="15619" width="4.7109375" style="212" bestFit="1" customWidth="1"/>
    <col min="15620" max="15620" width="6.28515625" style="212" customWidth="1"/>
    <col min="15621" max="15621" width="4.42578125" style="212" bestFit="1" customWidth="1"/>
    <col min="15622" max="15622" width="4.7109375" style="212" bestFit="1" customWidth="1"/>
    <col min="15623" max="15852" width="9.140625" style="212"/>
    <col min="15853" max="15853" width="27.28515625" style="212" bestFit="1" customWidth="1"/>
    <col min="15854" max="15854" width="13.42578125" style="212" customWidth="1"/>
    <col min="15855" max="15855" width="7.28515625" style="212" customWidth="1"/>
    <col min="15856" max="15856" width="9.5703125" style="212" bestFit="1" customWidth="1"/>
    <col min="15857" max="15857" width="7.7109375" style="212" bestFit="1" customWidth="1"/>
    <col min="15858" max="15858" width="6.5703125" style="212" bestFit="1" customWidth="1"/>
    <col min="15859" max="15859" width="7.5703125" style="212" bestFit="1" customWidth="1"/>
    <col min="15860" max="15860" width="10" style="212" bestFit="1" customWidth="1"/>
    <col min="15861" max="15861" width="9.85546875" style="212" bestFit="1" customWidth="1"/>
    <col min="15862" max="15862" width="7.5703125" style="212" bestFit="1" customWidth="1"/>
    <col min="15863" max="15863" width="8.28515625" style="212" bestFit="1" customWidth="1"/>
    <col min="15864" max="15864" width="7.5703125" style="212" bestFit="1" customWidth="1"/>
    <col min="15865" max="15865" width="7" style="212" bestFit="1" customWidth="1"/>
    <col min="15866" max="15866" width="6.28515625" style="212" bestFit="1" customWidth="1"/>
    <col min="15867" max="15867" width="6.5703125" style="212" bestFit="1" customWidth="1"/>
    <col min="15868" max="15868" width="9.28515625" style="212" bestFit="1" customWidth="1"/>
    <col min="15869" max="15869" width="5.85546875" style="212" customWidth="1"/>
    <col min="15870" max="15870" width="9.42578125" style="212" bestFit="1" customWidth="1"/>
    <col min="15871" max="15871" width="4.42578125" style="212" bestFit="1" customWidth="1"/>
    <col min="15872" max="15872" width="4.7109375" style="212" bestFit="1" customWidth="1"/>
    <col min="15873" max="15873" width="6.28515625" style="212" customWidth="1"/>
    <col min="15874" max="15874" width="4.42578125" style="212" bestFit="1" customWidth="1"/>
    <col min="15875" max="15875" width="4.7109375" style="212" bestFit="1" customWidth="1"/>
    <col min="15876" max="15876" width="6.28515625" style="212" customWidth="1"/>
    <col min="15877" max="15877" width="4.42578125" style="212" bestFit="1" customWidth="1"/>
    <col min="15878" max="15878" width="4.7109375" style="212" bestFit="1" customWidth="1"/>
    <col min="15879" max="16108" width="9.140625" style="212"/>
    <col min="16109" max="16109" width="27.28515625" style="212" bestFit="1" customWidth="1"/>
    <col min="16110" max="16110" width="13.42578125" style="212" customWidth="1"/>
    <col min="16111" max="16111" width="7.28515625" style="212" customWidth="1"/>
    <col min="16112" max="16112" width="9.5703125" style="212" bestFit="1" customWidth="1"/>
    <col min="16113" max="16113" width="7.7109375" style="212" bestFit="1" customWidth="1"/>
    <col min="16114" max="16114" width="6.5703125" style="212" bestFit="1" customWidth="1"/>
    <col min="16115" max="16115" width="7.5703125" style="212" bestFit="1" customWidth="1"/>
    <col min="16116" max="16116" width="10" style="212" bestFit="1" customWidth="1"/>
    <col min="16117" max="16117" width="9.85546875" style="212" bestFit="1" customWidth="1"/>
    <col min="16118" max="16118" width="7.5703125" style="212" bestFit="1" customWidth="1"/>
    <col min="16119" max="16119" width="8.28515625" style="212" bestFit="1" customWidth="1"/>
    <col min="16120" max="16120" width="7.5703125" style="212" bestFit="1" customWidth="1"/>
    <col min="16121" max="16121" width="7" style="212" bestFit="1" customWidth="1"/>
    <col min="16122" max="16122" width="6.28515625" style="212" bestFit="1" customWidth="1"/>
    <col min="16123" max="16123" width="6.5703125" style="212" bestFit="1" customWidth="1"/>
    <col min="16124" max="16124" width="9.28515625" style="212" bestFit="1" customWidth="1"/>
    <col min="16125" max="16125" width="5.85546875" style="212" customWidth="1"/>
    <col min="16126" max="16126" width="9.42578125" style="212" bestFit="1" customWidth="1"/>
    <col min="16127" max="16127" width="4.42578125" style="212" bestFit="1" customWidth="1"/>
    <col min="16128" max="16128" width="4.7109375" style="212" bestFit="1" customWidth="1"/>
    <col min="16129" max="16129" width="6.28515625" style="212" customWidth="1"/>
    <col min="16130" max="16130" width="4.42578125" style="212" bestFit="1" customWidth="1"/>
    <col min="16131" max="16131" width="4.7109375" style="212" bestFit="1" customWidth="1"/>
    <col min="16132" max="16132" width="6.28515625" style="212" customWidth="1"/>
    <col min="16133" max="16133" width="4.42578125" style="212" bestFit="1" customWidth="1"/>
    <col min="16134" max="16134" width="4.7109375" style="212" bestFit="1" customWidth="1"/>
    <col min="16135" max="16384" width="9.140625" style="212"/>
  </cols>
  <sheetData>
    <row r="1" spans="1:17">
      <c r="A1" s="97" t="s">
        <v>341</v>
      </c>
    </row>
    <row r="2" spans="1:17">
      <c r="A2" s="97" t="s">
        <v>342</v>
      </c>
    </row>
    <row r="4" spans="1:17"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</row>
    <row r="5" spans="1:17">
      <c r="D5" s="211" t="s">
        <v>343</v>
      </c>
    </row>
    <row r="6" spans="1:17">
      <c r="B6" s="125" t="s">
        <v>344</v>
      </c>
      <c r="C6" s="125" t="s">
        <v>345</v>
      </c>
      <c r="D6" s="125" t="s">
        <v>346</v>
      </c>
      <c r="E6" s="211" t="s">
        <v>347</v>
      </c>
      <c r="F6" s="211" t="s">
        <v>348</v>
      </c>
      <c r="G6" s="125" t="s">
        <v>349</v>
      </c>
      <c r="H6" s="125" t="s">
        <v>350</v>
      </c>
      <c r="I6" s="125" t="s">
        <v>351</v>
      </c>
      <c r="J6" s="125" t="s">
        <v>352</v>
      </c>
      <c r="K6" s="125" t="s">
        <v>353</v>
      </c>
      <c r="L6" s="125" t="s">
        <v>354</v>
      </c>
      <c r="M6" s="125" t="s">
        <v>355</v>
      </c>
      <c r="N6" s="125" t="s">
        <v>356</v>
      </c>
      <c r="O6" s="125" t="s">
        <v>357</v>
      </c>
      <c r="P6" s="125" t="s">
        <v>358</v>
      </c>
      <c r="Q6" s="125" t="s">
        <v>359</v>
      </c>
    </row>
    <row r="7" spans="1:17">
      <c r="A7" s="97" t="s">
        <v>331</v>
      </c>
      <c r="B7" s="36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</row>
    <row r="8" spans="1:17">
      <c r="A8" s="213" t="s">
        <v>63</v>
      </c>
      <c r="B8" s="214">
        <v>64168</v>
      </c>
      <c r="C8" s="215">
        <v>44.216700000000003</v>
      </c>
      <c r="D8" s="215">
        <v>66.039100000000005</v>
      </c>
      <c r="E8" s="215">
        <v>39.625700000000002</v>
      </c>
      <c r="F8" s="215">
        <v>6.0980999999999996</v>
      </c>
      <c r="G8" s="215">
        <v>4.5754999999999999</v>
      </c>
      <c r="H8" s="215">
        <v>1.1563000000000001</v>
      </c>
      <c r="I8" s="215">
        <v>2.3380000000000001E-2</v>
      </c>
      <c r="J8" s="215">
        <v>21.2941</v>
      </c>
      <c r="K8" s="215">
        <v>14.0724</v>
      </c>
      <c r="L8" s="215">
        <v>6.234E-2</v>
      </c>
      <c r="M8" s="215">
        <v>1.0862099999999999</v>
      </c>
      <c r="N8" s="215">
        <v>0.58752000000000004</v>
      </c>
      <c r="O8" s="215">
        <v>0.95998000000000006</v>
      </c>
      <c r="P8" s="215">
        <v>44.573599999999999</v>
      </c>
      <c r="Q8" s="215">
        <v>6.5251000000000001</v>
      </c>
    </row>
    <row r="9" spans="1:17">
      <c r="A9" s="213" t="s">
        <v>65</v>
      </c>
      <c r="B9" s="214">
        <v>2260</v>
      </c>
      <c r="C9" s="215">
        <v>44.734499999999997</v>
      </c>
      <c r="D9" s="215">
        <v>69.734499999999997</v>
      </c>
      <c r="E9" s="215">
        <v>34.336300000000001</v>
      </c>
      <c r="F9" s="215">
        <v>6.3716999999999997</v>
      </c>
      <c r="G9" s="215">
        <v>5.1769999999999996</v>
      </c>
      <c r="H9" s="215">
        <v>3.0973000000000002</v>
      </c>
      <c r="I9" s="215">
        <v>4.4249999999999998E-2</v>
      </c>
      <c r="J9" s="215">
        <v>20.929200000000002</v>
      </c>
      <c r="K9" s="215">
        <v>14.1593</v>
      </c>
      <c r="L9" s="215">
        <v>4.4249999999999998E-2</v>
      </c>
      <c r="M9" s="215">
        <v>0.92920000000000003</v>
      </c>
      <c r="N9" s="215">
        <v>0.44247999999999998</v>
      </c>
      <c r="O9" s="215">
        <v>0.44247999999999998</v>
      </c>
      <c r="P9" s="215">
        <v>48.141599999999997</v>
      </c>
      <c r="Q9" s="215">
        <v>6.8141999999999996</v>
      </c>
    </row>
    <row r="10" spans="1:17">
      <c r="A10" s="213" t="s">
        <v>67</v>
      </c>
      <c r="B10" s="214">
        <v>5277</v>
      </c>
      <c r="C10" s="215">
        <v>41.273499999999999</v>
      </c>
      <c r="D10" s="215">
        <v>75.914299999999997</v>
      </c>
      <c r="E10" s="215">
        <v>42.997900000000001</v>
      </c>
      <c r="F10" s="215">
        <v>9.0013000000000005</v>
      </c>
      <c r="G10" s="215">
        <v>4.2827000000000002</v>
      </c>
      <c r="H10" s="215">
        <v>5.1355000000000004</v>
      </c>
      <c r="I10" s="215">
        <v>0.20845</v>
      </c>
      <c r="J10" s="215">
        <v>15.937099999999999</v>
      </c>
      <c r="K10" s="215">
        <v>19.442900000000002</v>
      </c>
      <c r="L10" s="215">
        <v>0.66325999999999996</v>
      </c>
      <c r="M10" s="215">
        <v>1.06121</v>
      </c>
      <c r="N10" s="215">
        <v>0.66325999999999996</v>
      </c>
      <c r="O10" s="215">
        <v>0.79591000000000001</v>
      </c>
      <c r="P10" s="215">
        <v>58.461199999999998</v>
      </c>
      <c r="Q10" s="215">
        <v>4.4532999999999996</v>
      </c>
    </row>
    <row r="11" spans="1:17">
      <c r="A11" s="97" t="s">
        <v>330</v>
      </c>
      <c r="B11" s="214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</row>
    <row r="12" spans="1:17">
      <c r="A12" s="213" t="s">
        <v>63</v>
      </c>
      <c r="B12" s="214">
        <v>5428</v>
      </c>
      <c r="C12" s="215">
        <v>54.1083</v>
      </c>
      <c r="D12" s="215">
        <v>77.671300000000002</v>
      </c>
      <c r="E12" s="215">
        <v>41.451700000000002</v>
      </c>
      <c r="F12" s="215">
        <v>6.0427</v>
      </c>
      <c r="G12" s="215">
        <v>4.3662000000000001</v>
      </c>
      <c r="H12" s="215">
        <v>1.1975</v>
      </c>
      <c r="I12" s="215">
        <v>3.6850000000000001E-2</v>
      </c>
      <c r="J12" s="215">
        <v>49.502600000000001</v>
      </c>
      <c r="K12" s="215">
        <v>12.324999999999999</v>
      </c>
      <c r="L12" s="215">
        <v>7.3690000000000005E-2</v>
      </c>
      <c r="M12" s="215">
        <v>1.6396500000000001</v>
      </c>
      <c r="N12" s="215">
        <v>0.75534000000000001</v>
      </c>
      <c r="O12" s="215">
        <v>0.75534000000000001</v>
      </c>
      <c r="P12" s="215">
        <v>64.111999999999995</v>
      </c>
      <c r="Q12" s="215">
        <v>7.2401999999999997</v>
      </c>
    </row>
    <row r="13" spans="1:17">
      <c r="A13" s="213" t="s">
        <v>65</v>
      </c>
      <c r="B13" s="214">
        <v>227</v>
      </c>
      <c r="C13" s="215">
        <v>47.577100000000002</v>
      </c>
      <c r="D13" s="215">
        <v>81.057299999999998</v>
      </c>
      <c r="E13" s="215">
        <v>34.361199999999997</v>
      </c>
      <c r="F13" s="215">
        <v>4.8457999999999997</v>
      </c>
      <c r="G13" s="215">
        <v>3.9647999999999999</v>
      </c>
      <c r="H13" s="215">
        <v>2.2025999999999999</v>
      </c>
      <c r="I13" s="215">
        <v>0</v>
      </c>
      <c r="J13" s="215">
        <v>54.185000000000002</v>
      </c>
      <c r="K13" s="215">
        <v>11.894299999999999</v>
      </c>
      <c r="L13" s="215">
        <v>0</v>
      </c>
      <c r="M13" s="215">
        <v>2.2026400000000002</v>
      </c>
      <c r="N13" s="215">
        <v>1.32159</v>
      </c>
      <c r="O13" s="215">
        <v>0.44052999999999998</v>
      </c>
      <c r="P13" s="215">
        <v>69.162999999999997</v>
      </c>
      <c r="Q13" s="215">
        <v>6.6078999999999999</v>
      </c>
    </row>
    <row r="14" spans="1:17">
      <c r="A14" s="213" t="s">
        <v>67</v>
      </c>
      <c r="B14" s="214">
        <v>386</v>
      </c>
      <c r="C14" s="215">
        <v>46.632100000000001</v>
      </c>
      <c r="D14" s="215">
        <v>84.974100000000007</v>
      </c>
      <c r="E14" s="215">
        <v>44.3005</v>
      </c>
      <c r="F14" s="215">
        <v>6.2176</v>
      </c>
      <c r="G14" s="215">
        <v>4.4040999999999997</v>
      </c>
      <c r="H14" s="215">
        <v>3.6269</v>
      </c>
      <c r="I14" s="215">
        <v>0</v>
      </c>
      <c r="J14" s="215">
        <v>51.554400000000001</v>
      </c>
      <c r="K14" s="215">
        <v>15.0259</v>
      </c>
      <c r="L14" s="215">
        <v>1.03627</v>
      </c>
      <c r="M14" s="215">
        <v>0.25907000000000002</v>
      </c>
      <c r="N14" s="215">
        <v>0.7772</v>
      </c>
      <c r="O14" s="215">
        <v>0.51812999999999998</v>
      </c>
      <c r="P14" s="215">
        <v>74.3523</v>
      </c>
      <c r="Q14" s="215">
        <v>4.1451000000000002</v>
      </c>
    </row>
    <row r="15" spans="1:17">
      <c r="A15" s="97" t="s">
        <v>360</v>
      </c>
      <c r="B15" s="214"/>
      <c r="C15" s="215"/>
      <c r="D15" s="215"/>
      <c r="E15" s="215"/>
      <c r="F15" s="215"/>
      <c r="G15" s="215"/>
      <c r="H15" s="215"/>
      <c r="I15" s="215"/>
      <c r="J15" s="215"/>
      <c r="K15" s="215"/>
      <c r="L15" s="215"/>
      <c r="M15" s="215"/>
      <c r="N15" s="215"/>
      <c r="O15" s="215"/>
      <c r="P15" s="215"/>
      <c r="Q15" s="215"/>
    </row>
    <row r="16" spans="1:17">
      <c r="A16" s="213" t="s">
        <v>63</v>
      </c>
      <c r="B16" s="214">
        <v>55076</v>
      </c>
      <c r="C16" s="215">
        <v>39.529000000000003</v>
      </c>
      <c r="D16" s="215">
        <v>59.964399999999998</v>
      </c>
      <c r="E16" s="215">
        <v>37.537199999999999</v>
      </c>
      <c r="F16" s="215">
        <v>5.1909999999999998</v>
      </c>
      <c r="G16" s="215">
        <v>3.2101000000000002</v>
      </c>
      <c r="H16" s="215">
        <v>0.70630000000000004</v>
      </c>
      <c r="I16" s="215">
        <v>1.634E-2</v>
      </c>
      <c r="J16" s="215">
        <v>23.894300000000001</v>
      </c>
      <c r="K16" s="215">
        <v>13.3561</v>
      </c>
      <c r="L16" s="215">
        <v>5.0840000000000003E-2</v>
      </c>
      <c r="M16" s="215">
        <v>2.0135800000000001</v>
      </c>
      <c r="N16" s="215">
        <v>0.89331000000000005</v>
      </c>
      <c r="O16" s="215">
        <v>1.1057399999999999</v>
      </c>
      <c r="P16" s="215">
        <v>45.448099999999997</v>
      </c>
      <c r="Q16" s="215">
        <v>5.1692</v>
      </c>
    </row>
    <row r="17" spans="1:17">
      <c r="A17" s="213" t="s">
        <v>65</v>
      </c>
      <c r="B17" s="214">
        <v>1881</v>
      </c>
      <c r="C17" s="215">
        <v>38.383800000000001</v>
      </c>
      <c r="D17" s="215">
        <v>60.499699999999997</v>
      </c>
      <c r="E17" s="215">
        <v>31.844799999999999</v>
      </c>
      <c r="F17" s="215">
        <v>5.4757999999999996</v>
      </c>
      <c r="G17" s="215">
        <v>2.9239999999999999</v>
      </c>
      <c r="H17" s="215">
        <v>1.7012</v>
      </c>
      <c r="I17" s="215">
        <v>0.10632999999999999</v>
      </c>
      <c r="J17" s="215">
        <v>25.9436</v>
      </c>
      <c r="K17" s="215">
        <v>12.5997</v>
      </c>
      <c r="L17" s="215">
        <v>5.3159999999999999E-2</v>
      </c>
      <c r="M17" s="215">
        <v>3.1366299999999998</v>
      </c>
      <c r="N17" s="215">
        <v>1.1695899999999999</v>
      </c>
      <c r="O17" s="215">
        <v>0.58479999999999999</v>
      </c>
      <c r="P17" s="215">
        <v>52.525300000000001</v>
      </c>
      <c r="Q17" s="215">
        <v>4.0404</v>
      </c>
    </row>
    <row r="18" spans="1:17">
      <c r="A18" s="213" t="s">
        <v>67</v>
      </c>
      <c r="B18" s="214">
        <v>5913</v>
      </c>
      <c r="C18" s="215">
        <v>39.320099999999996</v>
      </c>
      <c r="D18" s="215">
        <v>67.106399999999994</v>
      </c>
      <c r="E18" s="215">
        <v>43.6158</v>
      </c>
      <c r="F18" s="215">
        <v>7.0015000000000001</v>
      </c>
      <c r="G18" s="215">
        <v>2.2155</v>
      </c>
      <c r="H18" s="215">
        <v>2.8919000000000001</v>
      </c>
      <c r="I18" s="215">
        <v>0.16911999999999999</v>
      </c>
      <c r="J18" s="215">
        <v>19.3979</v>
      </c>
      <c r="K18" s="215">
        <v>14.239800000000001</v>
      </c>
      <c r="L18" s="215">
        <v>0.47353000000000001</v>
      </c>
      <c r="M18" s="215">
        <v>2.9595799999999999</v>
      </c>
      <c r="N18" s="215">
        <v>1.2345699999999999</v>
      </c>
      <c r="O18" s="215">
        <v>1.01471</v>
      </c>
      <c r="P18" s="215">
        <v>59.546799999999998</v>
      </c>
      <c r="Q18" s="215">
        <v>2.4015</v>
      </c>
    </row>
    <row r="19" spans="1:17">
      <c r="A19" s="97" t="s">
        <v>361</v>
      </c>
      <c r="B19" s="214"/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215"/>
    </row>
    <row r="20" spans="1:17">
      <c r="A20" s="213" t="s">
        <v>63</v>
      </c>
      <c r="B20" s="214">
        <v>21895</v>
      </c>
      <c r="C20" s="215">
        <v>43.169699999999999</v>
      </c>
      <c r="D20" s="215">
        <v>62.982399999999998</v>
      </c>
      <c r="E20" s="215">
        <v>42.169400000000003</v>
      </c>
      <c r="F20" s="215">
        <v>5.7365000000000004</v>
      </c>
      <c r="G20" s="215">
        <v>3.2336</v>
      </c>
      <c r="H20" s="215">
        <v>0.78100000000000003</v>
      </c>
      <c r="I20" s="215">
        <v>2.2839999999999999E-2</v>
      </c>
      <c r="J20" s="215">
        <v>26.9011</v>
      </c>
      <c r="K20" s="215">
        <v>13.72</v>
      </c>
      <c r="L20" s="215">
        <v>5.9369999999999999E-2</v>
      </c>
      <c r="M20" s="215">
        <v>1.50719</v>
      </c>
      <c r="N20" s="215">
        <v>0.68052000000000001</v>
      </c>
      <c r="O20" s="215">
        <v>2.4663200000000001</v>
      </c>
      <c r="P20" s="215">
        <v>49.878999999999998</v>
      </c>
      <c r="Q20" s="215">
        <v>5.4486999999999997</v>
      </c>
    </row>
    <row r="21" spans="1:17">
      <c r="A21" s="213" t="s">
        <v>65</v>
      </c>
      <c r="B21" s="214">
        <v>884</v>
      </c>
      <c r="C21" s="215">
        <v>43.891399999999997</v>
      </c>
      <c r="D21" s="215">
        <v>60.859699999999997</v>
      </c>
      <c r="E21" s="215">
        <v>38.009</v>
      </c>
      <c r="F21" s="215">
        <v>7.4661</v>
      </c>
      <c r="G21" s="215">
        <v>2.3755999999999999</v>
      </c>
      <c r="H21" s="215">
        <v>1.3574999999999999</v>
      </c>
      <c r="I21" s="215">
        <v>0.11312</v>
      </c>
      <c r="J21" s="215">
        <v>27.2624</v>
      </c>
      <c r="K21" s="215">
        <v>13.3484</v>
      </c>
      <c r="L21" s="215">
        <v>0</v>
      </c>
      <c r="M21" s="215">
        <v>1.35747</v>
      </c>
      <c r="N21" s="215">
        <v>0.67873000000000006</v>
      </c>
      <c r="O21" s="215">
        <v>2.1493199999999999</v>
      </c>
      <c r="P21" s="215">
        <v>53.732999999999997</v>
      </c>
      <c r="Q21" s="215">
        <v>4.0724</v>
      </c>
    </row>
    <row r="22" spans="1:17">
      <c r="A22" s="213" t="s">
        <v>67</v>
      </c>
      <c r="B22" s="214">
        <v>2384</v>
      </c>
      <c r="C22" s="215">
        <v>39.052</v>
      </c>
      <c r="D22" s="215">
        <v>66.904399999999995</v>
      </c>
      <c r="E22" s="215">
        <v>44.882599999999996</v>
      </c>
      <c r="F22" s="215">
        <v>6.7953000000000001</v>
      </c>
      <c r="G22" s="215">
        <v>2.3908999999999998</v>
      </c>
      <c r="H22" s="215">
        <v>3.0621</v>
      </c>
      <c r="I22" s="215">
        <v>0.20973</v>
      </c>
      <c r="J22" s="215">
        <v>23.322099999999999</v>
      </c>
      <c r="K22" s="215">
        <v>17.491599999999998</v>
      </c>
      <c r="L22" s="215">
        <v>0.58725000000000005</v>
      </c>
      <c r="M22" s="215">
        <v>1.4681200000000001</v>
      </c>
      <c r="N22" s="215">
        <v>0.62919000000000003</v>
      </c>
      <c r="O22" s="215">
        <v>2.64262</v>
      </c>
      <c r="P22" s="215">
        <v>63.506700000000002</v>
      </c>
      <c r="Q22" s="215">
        <v>2.6846000000000001</v>
      </c>
    </row>
    <row r="23" spans="1:17">
      <c r="A23" s="97" t="s">
        <v>362</v>
      </c>
      <c r="B23" s="214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>
      <c r="A24" s="213" t="s">
        <v>63</v>
      </c>
      <c r="B24" s="214">
        <v>25759</v>
      </c>
      <c r="C24" s="215">
        <v>35.273099999999999</v>
      </c>
      <c r="D24" s="215">
        <v>64.23</v>
      </c>
      <c r="E24" s="215">
        <v>28.689</v>
      </c>
      <c r="F24" s="215">
        <v>12.6364</v>
      </c>
      <c r="G24" s="215">
        <v>10.3071</v>
      </c>
      <c r="H24" s="215">
        <v>0.97440000000000004</v>
      </c>
      <c r="I24" s="215">
        <v>2.717E-2</v>
      </c>
      <c r="J24" s="215">
        <v>18.622599999999998</v>
      </c>
      <c r="K24" s="215">
        <v>38.184699999999999</v>
      </c>
      <c r="L24" s="215">
        <v>0.19411</v>
      </c>
      <c r="M24" s="215">
        <v>1.0908800000000001</v>
      </c>
      <c r="N24" s="215">
        <v>0.59784999999999999</v>
      </c>
      <c r="O24" s="215">
        <v>0.70655000000000001</v>
      </c>
      <c r="P24" s="215">
        <v>45.428800000000003</v>
      </c>
      <c r="Q24" s="215">
        <v>17.644300000000001</v>
      </c>
    </row>
    <row r="25" spans="1:17">
      <c r="A25" s="213" t="s">
        <v>65</v>
      </c>
      <c r="B25" s="214">
        <v>987</v>
      </c>
      <c r="C25" s="215">
        <v>31.914899999999999</v>
      </c>
      <c r="D25" s="215">
        <v>64.640299999999996</v>
      </c>
      <c r="E25" s="215">
        <v>27.152999999999999</v>
      </c>
      <c r="F25" s="215">
        <v>11.955399999999999</v>
      </c>
      <c r="G25" s="215">
        <v>10.739599999999999</v>
      </c>
      <c r="H25" s="215">
        <v>2.1276999999999999</v>
      </c>
      <c r="I25" s="215">
        <v>0.20263</v>
      </c>
      <c r="J25" s="215">
        <v>15.7042</v>
      </c>
      <c r="K25" s="215">
        <v>42.654499999999999</v>
      </c>
      <c r="L25" s="215">
        <v>0.20263</v>
      </c>
      <c r="M25" s="215">
        <v>1.0131699999999999</v>
      </c>
      <c r="N25" s="215">
        <v>0.40527000000000002</v>
      </c>
      <c r="O25" s="215">
        <v>0.40527000000000002</v>
      </c>
      <c r="P25" s="215">
        <v>50.557200000000002</v>
      </c>
      <c r="Q25" s="215">
        <v>19.351600000000001</v>
      </c>
    </row>
    <row r="26" spans="1:17">
      <c r="A26" s="213" t="s">
        <v>67</v>
      </c>
      <c r="B26" s="214">
        <v>3369</v>
      </c>
      <c r="C26" s="215">
        <v>40.664900000000003</v>
      </c>
      <c r="D26" s="215">
        <v>74.532499999999999</v>
      </c>
      <c r="E26" s="215">
        <v>36.1235</v>
      </c>
      <c r="F26" s="215">
        <v>13.832000000000001</v>
      </c>
      <c r="G26" s="215">
        <v>10.210699999999999</v>
      </c>
      <c r="H26" s="215">
        <v>4.1258999999999997</v>
      </c>
      <c r="I26" s="215">
        <v>0.29681999999999997</v>
      </c>
      <c r="J26" s="215">
        <v>10.804399999999999</v>
      </c>
      <c r="K26" s="215">
        <v>52.241</v>
      </c>
      <c r="L26" s="215">
        <v>2.0777700000000001</v>
      </c>
      <c r="M26" s="215">
        <v>0.89046999999999998</v>
      </c>
      <c r="N26" s="215">
        <v>0.41554999999999997</v>
      </c>
      <c r="O26" s="215">
        <v>0.26713999999999999</v>
      </c>
      <c r="P26" s="215">
        <v>56.752699999999997</v>
      </c>
      <c r="Q26" s="215">
        <v>10.744999999999999</v>
      </c>
    </row>
    <row r="27" spans="1:17">
      <c r="A27" s="97" t="s">
        <v>363</v>
      </c>
      <c r="B27" s="214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</row>
    <row r="28" spans="1:17">
      <c r="A28" s="213" t="s">
        <v>63</v>
      </c>
      <c r="B28" s="214">
        <v>541</v>
      </c>
      <c r="C28" s="215">
        <v>56.377099999999999</v>
      </c>
      <c r="D28" s="215">
        <v>79.852099999999993</v>
      </c>
      <c r="E28" s="215">
        <v>27.911300000000001</v>
      </c>
      <c r="F28" s="215">
        <v>3.6968999999999999</v>
      </c>
      <c r="G28" s="215">
        <v>9.6118000000000006</v>
      </c>
      <c r="H28" s="215">
        <v>1.8484</v>
      </c>
      <c r="I28" s="215">
        <v>0.18484</v>
      </c>
      <c r="J28" s="215">
        <v>30.499099999999999</v>
      </c>
      <c r="K28" s="215">
        <v>20.8872</v>
      </c>
      <c r="L28" s="215">
        <v>0.55452999999999997</v>
      </c>
      <c r="M28" s="215">
        <v>0.73936999999999997</v>
      </c>
      <c r="N28" s="215">
        <v>0.18484</v>
      </c>
      <c r="O28" s="215">
        <v>0.73936999999999997</v>
      </c>
      <c r="P28" s="215">
        <v>51.940899999999999</v>
      </c>
      <c r="Q28" s="215">
        <v>18.299399999999999</v>
      </c>
    </row>
    <row r="29" spans="1:17">
      <c r="A29" s="213" t="s">
        <v>65</v>
      </c>
      <c r="B29" s="214">
        <v>31</v>
      </c>
      <c r="C29" s="215">
        <v>54.838700000000003</v>
      </c>
      <c r="D29" s="215">
        <v>83.870999999999995</v>
      </c>
      <c r="E29" s="215">
        <v>35.483899999999998</v>
      </c>
      <c r="F29" s="215">
        <v>3.2258</v>
      </c>
      <c r="G29" s="215">
        <v>6.4516</v>
      </c>
      <c r="H29" s="215">
        <v>3.2258</v>
      </c>
      <c r="I29" s="215">
        <v>0</v>
      </c>
      <c r="J29" s="215">
        <v>29.032299999999999</v>
      </c>
      <c r="K29" s="215">
        <v>25.8065</v>
      </c>
      <c r="L29" s="215">
        <v>0</v>
      </c>
      <c r="M29" s="215">
        <v>0</v>
      </c>
      <c r="N29" s="215">
        <v>0</v>
      </c>
      <c r="O29" s="215">
        <v>0</v>
      </c>
      <c r="P29" s="215">
        <v>45.161299999999997</v>
      </c>
      <c r="Q29" s="215">
        <v>3.2258</v>
      </c>
    </row>
    <row r="30" spans="1:17">
      <c r="A30" s="213" t="s">
        <v>67</v>
      </c>
      <c r="B30" s="214">
        <v>29</v>
      </c>
      <c r="C30" s="215">
        <v>65.517200000000003</v>
      </c>
      <c r="D30" s="215">
        <v>96.551699999999997</v>
      </c>
      <c r="E30" s="215">
        <v>31.034500000000001</v>
      </c>
      <c r="F30" s="215">
        <v>3.4483000000000001</v>
      </c>
      <c r="G30" s="215">
        <v>17.241399999999999</v>
      </c>
      <c r="H30" s="215">
        <v>13.793100000000001</v>
      </c>
      <c r="I30" s="215">
        <v>0</v>
      </c>
      <c r="J30" s="215">
        <v>41.379300000000001</v>
      </c>
      <c r="K30" s="215">
        <v>41.379300000000001</v>
      </c>
      <c r="L30" s="215">
        <v>6.8965500000000004</v>
      </c>
      <c r="M30" s="215">
        <v>0</v>
      </c>
      <c r="N30" s="215">
        <v>3.44828</v>
      </c>
      <c r="O30" s="215">
        <v>0</v>
      </c>
      <c r="P30" s="215">
        <v>65.517200000000003</v>
      </c>
      <c r="Q30" s="215">
        <v>20.689699999999998</v>
      </c>
    </row>
    <row r="31" spans="1:17" ht="15" customHeight="1">
      <c r="A31" s="97" t="s">
        <v>364</v>
      </c>
      <c r="B31" s="214"/>
      <c r="C31" s="215"/>
      <c r="D31" s="215"/>
      <c r="E31" s="215"/>
      <c r="F31" s="215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</row>
    <row r="32" spans="1:17">
      <c r="A32" s="213" t="s">
        <v>63</v>
      </c>
      <c r="B32" s="214">
        <v>4467</v>
      </c>
      <c r="C32" s="215">
        <v>54.219799999999999</v>
      </c>
      <c r="D32" s="215">
        <v>78.352400000000003</v>
      </c>
      <c r="E32" s="215">
        <v>43.899700000000003</v>
      </c>
      <c r="F32" s="215">
        <v>5.0816999999999997</v>
      </c>
      <c r="G32" s="215">
        <v>3.1564999999999999</v>
      </c>
      <c r="H32" s="215">
        <v>1.1865000000000001</v>
      </c>
      <c r="I32" s="215">
        <v>4.4769999999999997E-2</v>
      </c>
      <c r="J32" s="215">
        <v>81.889399999999995</v>
      </c>
      <c r="K32" s="215">
        <v>9.4023000000000003</v>
      </c>
      <c r="L32" s="215">
        <v>6.7159999999999997E-2</v>
      </c>
      <c r="M32" s="215">
        <v>1.9476199999999999</v>
      </c>
      <c r="N32" s="215">
        <v>0.49249999999999999</v>
      </c>
      <c r="O32" s="215">
        <v>1.1193200000000001</v>
      </c>
      <c r="P32" s="215">
        <v>69.576899999999995</v>
      </c>
      <c r="Q32" s="215">
        <v>6.0891000000000002</v>
      </c>
    </row>
    <row r="33" spans="1:17">
      <c r="A33" s="213" t="s">
        <v>65</v>
      </c>
      <c r="B33" s="214">
        <v>264</v>
      </c>
      <c r="C33" s="215">
        <v>48.4848</v>
      </c>
      <c r="D33" s="215">
        <v>79.545500000000004</v>
      </c>
      <c r="E33" s="215">
        <v>35.606099999999998</v>
      </c>
      <c r="F33" s="215">
        <v>7.5758000000000001</v>
      </c>
      <c r="G33" s="215">
        <v>2.2726999999999999</v>
      </c>
      <c r="H33" s="215">
        <v>2.6515</v>
      </c>
      <c r="I33" s="215">
        <v>0</v>
      </c>
      <c r="J33" s="215">
        <v>79.924199999999999</v>
      </c>
      <c r="K33" s="215">
        <v>9.8484999999999996</v>
      </c>
      <c r="L33" s="215">
        <v>0</v>
      </c>
      <c r="M33" s="215">
        <v>2.2727300000000001</v>
      </c>
      <c r="N33" s="215">
        <v>0.75758000000000003</v>
      </c>
      <c r="O33" s="215">
        <v>0.75758000000000003</v>
      </c>
      <c r="P33" s="215">
        <v>75</v>
      </c>
      <c r="Q33" s="215">
        <v>6.0606</v>
      </c>
    </row>
    <row r="34" spans="1:17">
      <c r="A34" s="213" t="s">
        <v>67</v>
      </c>
      <c r="B34" s="214">
        <v>395</v>
      </c>
      <c r="C34" s="215">
        <v>50.886099999999999</v>
      </c>
      <c r="D34" s="215">
        <v>85.569599999999994</v>
      </c>
      <c r="E34" s="215">
        <v>41.518999999999998</v>
      </c>
      <c r="F34" s="215">
        <v>6.8353999999999999</v>
      </c>
      <c r="G34" s="215">
        <v>4.8101000000000003</v>
      </c>
      <c r="H34" s="215">
        <v>3.0379999999999998</v>
      </c>
      <c r="I34" s="215">
        <v>0</v>
      </c>
      <c r="J34" s="215">
        <v>80</v>
      </c>
      <c r="K34" s="215">
        <v>11.8987</v>
      </c>
      <c r="L34" s="215">
        <v>1.2658199999999999</v>
      </c>
      <c r="M34" s="215">
        <v>0.75949</v>
      </c>
      <c r="N34" s="215">
        <v>1.0126599999999999</v>
      </c>
      <c r="O34" s="215">
        <v>1.0126599999999999</v>
      </c>
      <c r="P34" s="215">
        <v>77.468400000000003</v>
      </c>
      <c r="Q34" s="215">
        <v>3.0379999999999998</v>
      </c>
    </row>
    <row r="35" spans="1:17">
      <c r="A35" s="97" t="s">
        <v>365</v>
      </c>
      <c r="B35" s="214"/>
      <c r="C35" s="215"/>
      <c r="D35" s="215"/>
      <c r="E35" s="215"/>
      <c r="F35" s="215"/>
      <c r="G35" s="215"/>
      <c r="H35" s="215"/>
      <c r="I35" s="215"/>
      <c r="J35" s="215"/>
      <c r="K35" s="215"/>
      <c r="L35" s="215"/>
      <c r="M35" s="215"/>
      <c r="N35" s="215"/>
      <c r="O35" s="215"/>
      <c r="P35" s="215"/>
      <c r="Q35" s="215"/>
    </row>
    <row r="36" spans="1:17">
      <c r="A36" s="213" t="s">
        <v>63</v>
      </c>
      <c r="B36" s="214">
        <v>699</v>
      </c>
      <c r="C36" s="215">
        <v>50.500700000000002</v>
      </c>
      <c r="D36" s="215">
        <v>81.688100000000006</v>
      </c>
      <c r="E36" s="215">
        <v>42.203099999999999</v>
      </c>
      <c r="F36" s="215">
        <v>7.1531000000000002</v>
      </c>
      <c r="G36" s="215">
        <v>2.7181999999999999</v>
      </c>
      <c r="H36" s="215">
        <v>0.57220000000000004</v>
      </c>
      <c r="I36" s="215">
        <v>0</v>
      </c>
      <c r="J36" s="215">
        <v>38.7697</v>
      </c>
      <c r="K36" s="215">
        <v>14.449199999999999</v>
      </c>
      <c r="L36" s="215">
        <v>0</v>
      </c>
      <c r="M36" s="215">
        <v>1.00143</v>
      </c>
      <c r="N36" s="215">
        <v>0.42918000000000001</v>
      </c>
      <c r="O36" s="215">
        <v>1.28755</v>
      </c>
      <c r="P36" s="215">
        <v>71.6738</v>
      </c>
      <c r="Q36" s="215">
        <v>18.0258</v>
      </c>
    </row>
    <row r="37" spans="1:17">
      <c r="A37" s="213" t="s">
        <v>65</v>
      </c>
      <c r="B37" s="214">
        <v>51</v>
      </c>
      <c r="C37" s="215">
        <v>47.058799999999998</v>
      </c>
      <c r="D37" s="215">
        <v>84.313699999999997</v>
      </c>
      <c r="E37" s="215">
        <v>41.176499999999997</v>
      </c>
      <c r="F37" s="215">
        <v>1.9608000000000001</v>
      </c>
      <c r="G37" s="215">
        <v>1.9608000000000001</v>
      </c>
      <c r="H37" s="215">
        <v>1.9608000000000001</v>
      </c>
      <c r="I37" s="215">
        <v>0</v>
      </c>
      <c r="J37" s="215">
        <v>35.2941</v>
      </c>
      <c r="K37" s="215">
        <v>7.8430999999999997</v>
      </c>
      <c r="L37" s="215">
        <v>0</v>
      </c>
      <c r="M37" s="215">
        <v>0</v>
      </c>
      <c r="N37" s="215">
        <v>0</v>
      </c>
      <c r="O37" s="215">
        <v>1.96078</v>
      </c>
      <c r="P37" s="215">
        <v>82.352900000000005</v>
      </c>
      <c r="Q37" s="215">
        <v>17.647099999999998</v>
      </c>
    </row>
    <row r="38" spans="1:17">
      <c r="A38" s="213" t="s">
        <v>67</v>
      </c>
      <c r="B38" s="214">
        <v>82</v>
      </c>
      <c r="C38" s="215">
        <v>50</v>
      </c>
      <c r="D38" s="215">
        <v>87.804900000000004</v>
      </c>
      <c r="E38" s="215">
        <v>48.780500000000004</v>
      </c>
      <c r="F38" s="215">
        <v>6.0975999999999999</v>
      </c>
      <c r="G38" s="215">
        <v>7.3170999999999999</v>
      </c>
      <c r="H38" s="215">
        <v>2.4390000000000001</v>
      </c>
      <c r="I38" s="215">
        <v>0</v>
      </c>
      <c r="J38" s="215">
        <v>36.5854</v>
      </c>
      <c r="K38" s="215">
        <v>15.8537</v>
      </c>
      <c r="L38" s="215">
        <v>4.87805</v>
      </c>
      <c r="M38" s="215">
        <v>0</v>
      </c>
      <c r="N38" s="215">
        <v>0</v>
      </c>
      <c r="O38" s="215">
        <v>0</v>
      </c>
      <c r="P38" s="215">
        <v>85.365899999999996</v>
      </c>
      <c r="Q38" s="215">
        <v>19.5122</v>
      </c>
    </row>
    <row r="39" spans="1:17">
      <c r="A39" s="97" t="s">
        <v>366</v>
      </c>
      <c r="B39" s="214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</row>
    <row r="40" spans="1:17">
      <c r="A40" s="213" t="s">
        <v>63</v>
      </c>
      <c r="B40" s="214">
        <v>66233</v>
      </c>
      <c r="C40" s="215">
        <v>44.0974</v>
      </c>
      <c r="D40" s="215">
        <v>58.245899999999999</v>
      </c>
      <c r="E40" s="215">
        <v>46.558399999999999</v>
      </c>
      <c r="F40" s="215">
        <v>4.4177</v>
      </c>
      <c r="G40" s="215">
        <v>0.75039999999999996</v>
      </c>
      <c r="H40" s="215">
        <v>0.56769999999999998</v>
      </c>
      <c r="I40" s="215">
        <v>1.359E-2</v>
      </c>
      <c r="J40" s="215">
        <v>8.9003999999999994</v>
      </c>
      <c r="K40" s="215">
        <v>5.9139999999999997</v>
      </c>
      <c r="L40" s="215">
        <v>1.661E-2</v>
      </c>
      <c r="M40" s="215">
        <v>0.33668999999999999</v>
      </c>
      <c r="N40" s="215">
        <v>0.308</v>
      </c>
      <c r="O40" s="215">
        <v>0.63412000000000002</v>
      </c>
      <c r="P40" s="215">
        <v>34.399799999999999</v>
      </c>
      <c r="Q40" s="215">
        <v>1.0009999999999999</v>
      </c>
    </row>
    <row r="41" spans="1:17">
      <c r="A41" s="213" t="s">
        <v>65</v>
      </c>
      <c r="B41" s="214">
        <v>7417</v>
      </c>
      <c r="C41" s="215">
        <v>47.863</v>
      </c>
      <c r="D41" s="215">
        <v>56.2761</v>
      </c>
      <c r="E41" s="215">
        <v>42.914900000000003</v>
      </c>
      <c r="F41" s="215">
        <v>5.3525999999999998</v>
      </c>
      <c r="G41" s="215">
        <v>0.62019999999999997</v>
      </c>
      <c r="H41" s="215">
        <v>1.4696</v>
      </c>
      <c r="I41" s="215">
        <v>4.045E-2</v>
      </c>
      <c r="J41" s="215">
        <v>6.0266999999999999</v>
      </c>
      <c r="K41" s="215">
        <v>4.0448000000000004</v>
      </c>
      <c r="L41" s="215">
        <v>0</v>
      </c>
      <c r="M41" s="215">
        <v>0.36403000000000002</v>
      </c>
      <c r="N41" s="215">
        <v>0.26965</v>
      </c>
      <c r="O41" s="215">
        <v>0.31009999999999999</v>
      </c>
      <c r="P41" s="215">
        <v>40.380200000000002</v>
      </c>
      <c r="Q41" s="215">
        <v>0.63370000000000004</v>
      </c>
    </row>
    <row r="42" spans="1:17">
      <c r="A42" s="213" t="s">
        <v>67</v>
      </c>
      <c r="B42" s="38">
        <v>32914</v>
      </c>
      <c r="C42" s="29">
        <v>40.305</v>
      </c>
      <c r="D42" s="29">
        <v>59.044800000000002</v>
      </c>
      <c r="E42" s="29">
        <v>44.197000000000003</v>
      </c>
      <c r="F42" s="29">
        <v>6.5869</v>
      </c>
      <c r="G42" s="29">
        <v>0.35239999999999999</v>
      </c>
      <c r="H42" s="29">
        <v>1.7196</v>
      </c>
      <c r="I42" s="29">
        <v>6.6839999999999997E-2</v>
      </c>
      <c r="J42" s="29">
        <v>4.4419000000000004</v>
      </c>
      <c r="K42" s="29">
        <v>4.6029</v>
      </c>
      <c r="L42" s="29">
        <v>2.1270000000000001E-2</v>
      </c>
      <c r="M42" s="29">
        <v>0.19141</v>
      </c>
      <c r="N42" s="29">
        <v>0.22483</v>
      </c>
      <c r="O42" s="29">
        <v>0.44357999999999997</v>
      </c>
      <c r="P42" s="29">
        <v>50.8902</v>
      </c>
      <c r="Q42" s="29">
        <v>0.24310000000000001</v>
      </c>
    </row>
    <row r="43" spans="1:17">
      <c r="B43" s="216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</row>
    <row r="44" spans="1:17">
      <c r="B44" s="216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17"/>
      <c r="P44" s="217"/>
      <c r="Q44" s="217"/>
    </row>
    <row r="45" spans="1:17">
      <c r="B45" s="216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</row>
    <row r="47" spans="1:17">
      <c r="B47" s="216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217"/>
      <c r="Q47" s="217"/>
    </row>
  </sheetData>
  <pageMargins left="0.75" right="0.75" top="1" bottom="1" header="0.5" footer="0.5"/>
  <pageSetup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workbookViewId="0"/>
  </sheetViews>
  <sheetFormatPr defaultRowHeight="15"/>
  <cols>
    <col min="1" max="1" width="7.28515625" style="47" customWidth="1"/>
    <col min="2" max="2" width="10" style="19" customWidth="1"/>
    <col min="3" max="3" width="8.85546875" style="19" customWidth="1"/>
    <col min="4" max="4" width="15.42578125" style="19" customWidth="1"/>
    <col min="5" max="5" width="8.85546875" style="19" customWidth="1"/>
    <col min="6" max="6" width="15.42578125" style="11" customWidth="1"/>
    <col min="7" max="7" width="8.85546875" style="19" customWidth="1"/>
    <col min="8" max="8" width="18.140625" style="11" customWidth="1"/>
    <col min="9" max="9" width="8.85546875" style="19" customWidth="1"/>
    <col min="10" max="247" width="9.140625" style="11"/>
    <col min="248" max="248" width="26.140625" style="11" customWidth="1"/>
    <col min="249" max="249" width="7.28515625" style="11" customWidth="1"/>
    <col min="250" max="250" width="10" style="11" customWidth="1"/>
    <col min="251" max="251" width="8.85546875" style="11" customWidth="1"/>
    <col min="252" max="252" width="15.42578125" style="11" customWidth="1"/>
    <col min="253" max="253" width="8.85546875" style="11" customWidth="1"/>
    <col min="254" max="254" width="15.42578125" style="11" customWidth="1"/>
    <col min="255" max="255" width="8.85546875" style="11" customWidth="1"/>
    <col min="256" max="256" width="18.140625" style="11" customWidth="1"/>
    <col min="257" max="257" width="8.85546875" style="11" customWidth="1"/>
    <col min="258" max="258" width="5" style="11" bestFit="1" customWidth="1"/>
    <col min="259" max="260" width="7.42578125" style="11" customWidth="1"/>
    <col min="261" max="261" width="7.140625" style="11" customWidth="1"/>
    <col min="262" max="262" width="7.42578125" style="11" customWidth="1"/>
    <col min="263" max="263" width="8.85546875" style="11" customWidth="1"/>
    <col min="264" max="503" width="9.140625" style="11"/>
    <col min="504" max="504" width="26.140625" style="11" customWidth="1"/>
    <col min="505" max="505" width="7.28515625" style="11" customWidth="1"/>
    <col min="506" max="506" width="10" style="11" customWidth="1"/>
    <col min="507" max="507" width="8.85546875" style="11" customWidth="1"/>
    <col min="508" max="508" width="15.42578125" style="11" customWidth="1"/>
    <col min="509" max="509" width="8.85546875" style="11" customWidth="1"/>
    <col min="510" max="510" width="15.42578125" style="11" customWidth="1"/>
    <col min="511" max="511" width="8.85546875" style="11" customWidth="1"/>
    <col min="512" max="512" width="18.140625" style="11" customWidth="1"/>
    <col min="513" max="513" width="8.85546875" style="11" customWidth="1"/>
    <col min="514" max="514" width="5" style="11" bestFit="1" customWidth="1"/>
    <col min="515" max="516" width="7.42578125" style="11" customWidth="1"/>
    <col min="517" max="517" width="7.140625" style="11" customWidth="1"/>
    <col min="518" max="518" width="7.42578125" style="11" customWidth="1"/>
    <col min="519" max="519" width="8.85546875" style="11" customWidth="1"/>
    <col min="520" max="759" width="9.140625" style="11"/>
    <col min="760" max="760" width="26.140625" style="11" customWidth="1"/>
    <col min="761" max="761" width="7.28515625" style="11" customWidth="1"/>
    <col min="762" max="762" width="10" style="11" customWidth="1"/>
    <col min="763" max="763" width="8.85546875" style="11" customWidth="1"/>
    <col min="764" max="764" width="15.42578125" style="11" customWidth="1"/>
    <col min="765" max="765" width="8.85546875" style="11" customWidth="1"/>
    <col min="766" max="766" width="15.42578125" style="11" customWidth="1"/>
    <col min="767" max="767" width="8.85546875" style="11" customWidth="1"/>
    <col min="768" max="768" width="18.140625" style="11" customWidth="1"/>
    <col min="769" max="769" width="8.85546875" style="11" customWidth="1"/>
    <col min="770" max="770" width="5" style="11" bestFit="1" customWidth="1"/>
    <col min="771" max="772" width="7.42578125" style="11" customWidth="1"/>
    <col min="773" max="773" width="7.140625" style="11" customWidth="1"/>
    <col min="774" max="774" width="7.42578125" style="11" customWidth="1"/>
    <col min="775" max="775" width="8.85546875" style="11" customWidth="1"/>
    <col min="776" max="1015" width="9.140625" style="11"/>
    <col min="1016" max="1016" width="26.140625" style="11" customWidth="1"/>
    <col min="1017" max="1017" width="7.28515625" style="11" customWidth="1"/>
    <col min="1018" max="1018" width="10" style="11" customWidth="1"/>
    <col min="1019" max="1019" width="8.85546875" style="11" customWidth="1"/>
    <col min="1020" max="1020" width="15.42578125" style="11" customWidth="1"/>
    <col min="1021" max="1021" width="8.85546875" style="11" customWidth="1"/>
    <col min="1022" max="1022" width="15.42578125" style="11" customWidth="1"/>
    <col min="1023" max="1023" width="8.85546875" style="11" customWidth="1"/>
    <col min="1024" max="1024" width="18.140625" style="11" customWidth="1"/>
    <col min="1025" max="1025" width="8.85546875" style="11" customWidth="1"/>
    <col min="1026" max="1026" width="5" style="11" bestFit="1" customWidth="1"/>
    <col min="1027" max="1028" width="7.42578125" style="11" customWidth="1"/>
    <col min="1029" max="1029" width="7.140625" style="11" customWidth="1"/>
    <col min="1030" max="1030" width="7.42578125" style="11" customWidth="1"/>
    <col min="1031" max="1031" width="8.85546875" style="11" customWidth="1"/>
    <col min="1032" max="1271" width="9.140625" style="11"/>
    <col min="1272" max="1272" width="26.140625" style="11" customWidth="1"/>
    <col min="1273" max="1273" width="7.28515625" style="11" customWidth="1"/>
    <col min="1274" max="1274" width="10" style="11" customWidth="1"/>
    <col min="1275" max="1275" width="8.85546875" style="11" customWidth="1"/>
    <col min="1276" max="1276" width="15.42578125" style="11" customWidth="1"/>
    <col min="1277" max="1277" width="8.85546875" style="11" customWidth="1"/>
    <col min="1278" max="1278" width="15.42578125" style="11" customWidth="1"/>
    <col min="1279" max="1279" width="8.85546875" style="11" customWidth="1"/>
    <col min="1280" max="1280" width="18.140625" style="11" customWidth="1"/>
    <col min="1281" max="1281" width="8.85546875" style="11" customWidth="1"/>
    <col min="1282" max="1282" width="5" style="11" bestFit="1" customWidth="1"/>
    <col min="1283" max="1284" width="7.42578125" style="11" customWidth="1"/>
    <col min="1285" max="1285" width="7.140625" style="11" customWidth="1"/>
    <col min="1286" max="1286" width="7.42578125" style="11" customWidth="1"/>
    <col min="1287" max="1287" width="8.85546875" style="11" customWidth="1"/>
    <col min="1288" max="1527" width="9.140625" style="11"/>
    <col min="1528" max="1528" width="26.140625" style="11" customWidth="1"/>
    <col min="1529" max="1529" width="7.28515625" style="11" customWidth="1"/>
    <col min="1530" max="1530" width="10" style="11" customWidth="1"/>
    <col min="1531" max="1531" width="8.85546875" style="11" customWidth="1"/>
    <col min="1532" max="1532" width="15.42578125" style="11" customWidth="1"/>
    <col min="1533" max="1533" width="8.85546875" style="11" customWidth="1"/>
    <col min="1534" max="1534" width="15.42578125" style="11" customWidth="1"/>
    <col min="1535" max="1535" width="8.85546875" style="11" customWidth="1"/>
    <col min="1536" max="1536" width="18.140625" style="11" customWidth="1"/>
    <col min="1537" max="1537" width="8.85546875" style="11" customWidth="1"/>
    <col min="1538" max="1538" width="5" style="11" bestFit="1" customWidth="1"/>
    <col min="1539" max="1540" width="7.42578125" style="11" customWidth="1"/>
    <col min="1541" max="1541" width="7.140625" style="11" customWidth="1"/>
    <col min="1542" max="1542" width="7.42578125" style="11" customWidth="1"/>
    <col min="1543" max="1543" width="8.85546875" style="11" customWidth="1"/>
    <col min="1544" max="1783" width="9.140625" style="11"/>
    <col min="1784" max="1784" width="26.140625" style="11" customWidth="1"/>
    <col min="1785" max="1785" width="7.28515625" style="11" customWidth="1"/>
    <col min="1786" max="1786" width="10" style="11" customWidth="1"/>
    <col min="1787" max="1787" width="8.85546875" style="11" customWidth="1"/>
    <col min="1788" max="1788" width="15.42578125" style="11" customWidth="1"/>
    <col min="1789" max="1789" width="8.85546875" style="11" customWidth="1"/>
    <col min="1790" max="1790" width="15.42578125" style="11" customWidth="1"/>
    <col min="1791" max="1791" width="8.85546875" style="11" customWidth="1"/>
    <col min="1792" max="1792" width="18.140625" style="11" customWidth="1"/>
    <col min="1793" max="1793" width="8.85546875" style="11" customWidth="1"/>
    <col min="1794" max="1794" width="5" style="11" bestFit="1" customWidth="1"/>
    <col min="1795" max="1796" width="7.42578125" style="11" customWidth="1"/>
    <col min="1797" max="1797" width="7.140625" style="11" customWidth="1"/>
    <col min="1798" max="1798" width="7.42578125" style="11" customWidth="1"/>
    <col min="1799" max="1799" width="8.85546875" style="11" customWidth="1"/>
    <col min="1800" max="2039" width="9.140625" style="11"/>
    <col min="2040" max="2040" width="26.140625" style="11" customWidth="1"/>
    <col min="2041" max="2041" width="7.28515625" style="11" customWidth="1"/>
    <col min="2042" max="2042" width="10" style="11" customWidth="1"/>
    <col min="2043" max="2043" width="8.85546875" style="11" customWidth="1"/>
    <col min="2044" max="2044" width="15.42578125" style="11" customWidth="1"/>
    <col min="2045" max="2045" width="8.85546875" style="11" customWidth="1"/>
    <col min="2046" max="2046" width="15.42578125" style="11" customWidth="1"/>
    <col min="2047" max="2047" width="8.85546875" style="11" customWidth="1"/>
    <col min="2048" max="2048" width="18.140625" style="11" customWidth="1"/>
    <col min="2049" max="2049" width="8.85546875" style="11" customWidth="1"/>
    <col min="2050" max="2050" width="5" style="11" bestFit="1" customWidth="1"/>
    <col min="2051" max="2052" width="7.42578125" style="11" customWidth="1"/>
    <col min="2053" max="2053" width="7.140625" style="11" customWidth="1"/>
    <col min="2054" max="2054" width="7.42578125" style="11" customWidth="1"/>
    <col min="2055" max="2055" width="8.85546875" style="11" customWidth="1"/>
    <col min="2056" max="2295" width="9.140625" style="11"/>
    <col min="2296" max="2296" width="26.140625" style="11" customWidth="1"/>
    <col min="2297" max="2297" width="7.28515625" style="11" customWidth="1"/>
    <col min="2298" max="2298" width="10" style="11" customWidth="1"/>
    <col min="2299" max="2299" width="8.85546875" style="11" customWidth="1"/>
    <col min="2300" max="2300" width="15.42578125" style="11" customWidth="1"/>
    <col min="2301" max="2301" width="8.85546875" style="11" customWidth="1"/>
    <col min="2302" max="2302" width="15.42578125" style="11" customWidth="1"/>
    <col min="2303" max="2303" width="8.85546875" style="11" customWidth="1"/>
    <col min="2304" max="2304" width="18.140625" style="11" customWidth="1"/>
    <col min="2305" max="2305" width="8.85546875" style="11" customWidth="1"/>
    <col min="2306" max="2306" width="5" style="11" bestFit="1" customWidth="1"/>
    <col min="2307" max="2308" width="7.42578125" style="11" customWidth="1"/>
    <col min="2309" max="2309" width="7.140625" style="11" customWidth="1"/>
    <col min="2310" max="2310" width="7.42578125" style="11" customWidth="1"/>
    <col min="2311" max="2311" width="8.85546875" style="11" customWidth="1"/>
    <col min="2312" max="2551" width="9.140625" style="11"/>
    <col min="2552" max="2552" width="26.140625" style="11" customWidth="1"/>
    <col min="2553" max="2553" width="7.28515625" style="11" customWidth="1"/>
    <col min="2554" max="2554" width="10" style="11" customWidth="1"/>
    <col min="2555" max="2555" width="8.85546875" style="11" customWidth="1"/>
    <col min="2556" max="2556" width="15.42578125" style="11" customWidth="1"/>
    <col min="2557" max="2557" width="8.85546875" style="11" customWidth="1"/>
    <col min="2558" max="2558" width="15.42578125" style="11" customWidth="1"/>
    <col min="2559" max="2559" width="8.85546875" style="11" customWidth="1"/>
    <col min="2560" max="2560" width="18.140625" style="11" customWidth="1"/>
    <col min="2561" max="2561" width="8.85546875" style="11" customWidth="1"/>
    <col min="2562" max="2562" width="5" style="11" bestFit="1" customWidth="1"/>
    <col min="2563" max="2564" width="7.42578125" style="11" customWidth="1"/>
    <col min="2565" max="2565" width="7.140625" style="11" customWidth="1"/>
    <col min="2566" max="2566" width="7.42578125" style="11" customWidth="1"/>
    <col min="2567" max="2567" width="8.85546875" style="11" customWidth="1"/>
    <col min="2568" max="2807" width="9.140625" style="11"/>
    <col min="2808" max="2808" width="26.140625" style="11" customWidth="1"/>
    <col min="2809" max="2809" width="7.28515625" style="11" customWidth="1"/>
    <col min="2810" max="2810" width="10" style="11" customWidth="1"/>
    <col min="2811" max="2811" width="8.85546875" style="11" customWidth="1"/>
    <col min="2812" max="2812" width="15.42578125" style="11" customWidth="1"/>
    <col min="2813" max="2813" width="8.85546875" style="11" customWidth="1"/>
    <col min="2814" max="2814" width="15.42578125" style="11" customWidth="1"/>
    <col min="2815" max="2815" width="8.85546875" style="11" customWidth="1"/>
    <col min="2816" max="2816" width="18.140625" style="11" customWidth="1"/>
    <col min="2817" max="2817" width="8.85546875" style="11" customWidth="1"/>
    <col min="2818" max="2818" width="5" style="11" bestFit="1" customWidth="1"/>
    <col min="2819" max="2820" width="7.42578125" style="11" customWidth="1"/>
    <col min="2821" max="2821" width="7.140625" style="11" customWidth="1"/>
    <col min="2822" max="2822" width="7.42578125" style="11" customWidth="1"/>
    <col min="2823" max="2823" width="8.85546875" style="11" customWidth="1"/>
    <col min="2824" max="3063" width="9.140625" style="11"/>
    <col min="3064" max="3064" width="26.140625" style="11" customWidth="1"/>
    <col min="3065" max="3065" width="7.28515625" style="11" customWidth="1"/>
    <col min="3066" max="3066" width="10" style="11" customWidth="1"/>
    <col min="3067" max="3067" width="8.85546875" style="11" customWidth="1"/>
    <col min="3068" max="3068" width="15.42578125" style="11" customWidth="1"/>
    <col min="3069" max="3069" width="8.85546875" style="11" customWidth="1"/>
    <col min="3070" max="3070" width="15.42578125" style="11" customWidth="1"/>
    <col min="3071" max="3071" width="8.85546875" style="11" customWidth="1"/>
    <col min="3072" max="3072" width="18.140625" style="11" customWidth="1"/>
    <col min="3073" max="3073" width="8.85546875" style="11" customWidth="1"/>
    <col min="3074" max="3074" width="5" style="11" bestFit="1" customWidth="1"/>
    <col min="3075" max="3076" width="7.42578125" style="11" customWidth="1"/>
    <col min="3077" max="3077" width="7.140625" style="11" customWidth="1"/>
    <col min="3078" max="3078" width="7.42578125" style="11" customWidth="1"/>
    <col min="3079" max="3079" width="8.85546875" style="11" customWidth="1"/>
    <col min="3080" max="3319" width="9.140625" style="11"/>
    <col min="3320" max="3320" width="26.140625" style="11" customWidth="1"/>
    <col min="3321" max="3321" width="7.28515625" style="11" customWidth="1"/>
    <col min="3322" max="3322" width="10" style="11" customWidth="1"/>
    <col min="3323" max="3323" width="8.85546875" style="11" customWidth="1"/>
    <col min="3324" max="3324" width="15.42578125" style="11" customWidth="1"/>
    <col min="3325" max="3325" width="8.85546875" style="11" customWidth="1"/>
    <col min="3326" max="3326" width="15.42578125" style="11" customWidth="1"/>
    <col min="3327" max="3327" width="8.85546875" style="11" customWidth="1"/>
    <col min="3328" max="3328" width="18.140625" style="11" customWidth="1"/>
    <col min="3329" max="3329" width="8.85546875" style="11" customWidth="1"/>
    <col min="3330" max="3330" width="5" style="11" bestFit="1" customWidth="1"/>
    <col min="3331" max="3332" width="7.42578125" style="11" customWidth="1"/>
    <col min="3333" max="3333" width="7.140625" style="11" customWidth="1"/>
    <col min="3334" max="3334" width="7.42578125" style="11" customWidth="1"/>
    <col min="3335" max="3335" width="8.85546875" style="11" customWidth="1"/>
    <col min="3336" max="3575" width="9.140625" style="11"/>
    <col min="3576" max="3576" width="26.140625" style="11" customWidth="1"/>
    <col min="3577" max="3577" width="7.28515625" style="11" customWidth="1"/>
    <col min="3578" max="3578" width="10" style="11" customWidth="1"/>
    <col min="3579" max="3579" width="8.85546875" style="11" customWidth="1"/>
    <col min="3580" max="3580" width="15.42578125" style="11" customWidth="1"/>
    <col min="3581" max="3581" width="8.85546875" style="11" customWidth="1"/>
    <col min="3582" max="3582" width="15.42578125" style="11" customWidth="1"/>
    <col min="3583" max="3583" width="8.85546875" style="11" customWidth="1"/>
    <col min="3584" max="3584" width="18.140625" style="11" customWidth="1"/>
    <col min="3585" max="3585" width="8.85546875" style="11" customWidth="1"/>
    <col min="3586" max="3586" width="5" style="11" bestFit="1" customWidth="1"/>
    <col min="3587" max="3588" width="7.42578125" style="11" customWidth="1"/>
    <col min="3589" max="3589" width="7.140625" style="11" customWidth="1"/>
    <col min="3590" max="3590" width="7.42578125" style="11" customWidth="1"/>
    <col min="3591" max="3591" width="8.85546875" style="11" customWidth="1"/>
    <col min="3592" max="3831" width="9.140625" style="11"/>
    <col min="3832" max="3832" width="26.140625" style="11" customWidth="1"/>
    <col min="3833" max="3833" width="7.28515625" style="11" customWidth="1"/>
    <col min="3834" max="3834" width="10" style="11" customWidth="1"/>
    <col min="3835" max="3835" width="8.85546875" style="11" customWidth="1"/>
    <col min="3836" max="3836" width="15.42578125" style="11" customWidth="1"/>
    <col min="3837" max="3837" width="8.85546875" style="11" customWidth="1"/>
    <col min="3838" max="3838" width="15.42578125" style="11" customWidth="1"/>
    <col min="3839" max="3839" width="8.85546875" style="11" customWidth="1"/>
    <col min="3840" max="3840" width="18.140625" style="11" customWidth="1"/>
    <col min="3841" max="3841" width="8.85546875" style="11" customWidth="1"/>
    <col min="3842" max="3842" width="5" style="11" bestFit="1" customWidth="1"/>
    <col min="3843" max="3844" width="7.42578125" style="11" customWidth="1"/>
    <col min="3845" max="3845" width="7.140625" style="11" customWidth="1"/>
    <col min="3846" max="3846" width="7.42578125" style="11" customWidth="1"/>
    <col min="3847" max="3847" width="8.85546875" style="11" customWidth="1"/>
    <col min="3848" max="4087" width="9.140625" style="11"/>
    <col min="4088" max="4088" width="26.140625" style="11" customWidth="1"/>
    <col min="4089" max="4089" width="7.28515625" style="11" customWidth="1"/>
    <col min="4090" max="4090" width="10" style="11" customWidth="1"/>
    <col min="4091" max="4091" width="8.85546875" style="11" customWidth="1"/>
    <col min="4092" max="4092" width="15.42578125" style="11" customWidth="1"/>
    <col min="4093" max="4093" width="8.85546875" style="11" customWidth="1"/>
    <col min="4094" max="4094" width="15.42578125" style="11" customWidth="1"/>
    <col min="4095" max="4095" width="8.85546875" style="11" customWidth="1"/>
    <col min="4096" max="4096" width="18.140625" style="11" customWidth="1"/>
    <col min="4097" max="4097" width="8.85546875" style="11" customWidth="1"/>
    <col min="4098" max="4098" width="5" style="11" bestFit="1" customWidth="1"/>
    <col min="4099" max="4100" width="7.42578125" style="11" customWidth="1"/>
    <col min="4101" max="4101" width="7.140625" style="11" customWidth="1"/>
    <col min="4102" max="4102" width="7.42578125" style="11" customWidth="1"/>
    <col min="4103" max="4103" width="8.85546875" style="11" customWidth="1"/>
    <col min="4104" max="4343" width="9.140625" style="11"/>
    <col min="4344" max="4344" width="26.140625" style="11" customWidth="1"/>
    <col min="4345" max="4345" width="7.28515625" style="11" customWidth="1"/>
    <col min="4346" max="4346" width="10" style="11" customWidth="1"/>
    <col min="4347" max="4347" width="8.85546875" style="11" customWidth="1"/>
    <col min="4348" max="4348" width="15.42578125" style="11" customWidth="1"/>
    <col min="4349" max="4349" width="8.85546875" style="11" customWidth="1"/>
    <col min="4350" max="4350" width="15.42578125" style="11" customWidth="1"/>
    <col min="4351" max="4351" width="8.85546875" style="11" customWidth="1"/>
    <col min="4352" max="4352" width="18.140625" style="11" customWidth="1"/>
    <col min="4353" max="4353" width="8.85546875" style="11" customWidth="1"/>
    <col min="4354" max="4354" width="5" style="11" bestFit="1" customWidth="1"/>
    <col min="4355" max="4356" width="7.42578125" style="11" customWidth="1"/>
    <col min="4357" max="4357" width="7.140625" style="11" customWidth="1"/>
    <col min="4358" max="4358" width="7.42578125" style="11" customWidth="1"/>
    <col min="4359" max="4359" width="8.85546875" style="11" customWidth="1"/>
    <col min="4360" max="4599" width="9.140625" style="11"/>
    <col min="4600" max="4600" width="26.140625" style="11" customWidth="1"/>
    <col min="4601" max="4601" width="7.28515625" style="11" customWidth="1"/>
    <col min="4602" max="4602" width="10" style="11" customWidth="1"/>
    <col min="4603" max="4603" width="8.85546875" style="11" customWidth="1"/>
    <col min="4604" max="4604" width="15.42578125" style="11" customWidth="1"/>
    <col min="4605" max="4605" width="8.85546875" style="11" customWidth="1"/>
    <col min="4606" max="4606" width="15.42578125" style="11" customWidth="1"/>
    <col min="4607" max="4607" width="8.85546875" style="11" customWidth="1"/>
    <col min="4608" max="4608" width="18.140625" style="11" customWidth="1"/>
    <col min="4609" max="4609" width="8.85546875" style="11" customWidth="1"/>
    <col min="4610" max="4610" width="5" style="11" bestFit="1" customWidth="1"/>
    <col min="4611" max="4612" width="7.42578125" style="11" customWidth="1"/>
    <col min="4613" max="4613" width="7.140625" style="11" customWidth="1"/>
    <col min="4614" max="4614" width="7.42578125" style="11" customWidth="1"/>
    <col min="4615" max="4615" width="8.85546875" style="11" customWidth="1"/>
    <col min="4616" max="4855" width="9.140625" style="11"/>
    <col min="4856" max="4856" width="26.140625" style="11" customWidth="1"/>
    <col min="4857" max="4857" width="7.28515625" style="11" customWidth="1"/>
    <col min="4858" max="4858" width="10" style="11" customWidth="1"/>
    <col min="4859" max="4859" width="8.85546875" style="11" customWidth="1"/>
    <col min="4860" max="4860" width="15.42578125" style="11" customWidth="1"/>
    <col min="4861" max="4861" width="8.85546875" style="11" customWidth="1"/>
    <col min="4862" max="4862" width="15.42578125" style="11" customWidth="1"/>
    <col min="4863" max="4863" width="8.85546875" style="11" customWidth="1"/>
    <col min="4864" max="4864" width="18.140625" style="11" customWidth="1"/>
    <col min="4865" max="4865" width="8.85546875" style="11" customWidth="1"/>
    <col min="4866" max="4866" width="5" style="11" bestFit="1" customWidth="1"/>
    <col min="4867" max="4868" width="7.42578125" style="11" customWidth="1"/>
    <col min="4869" max="4869" width="7.140625" style="11" customWidth="1"/>
    <col min="4870" max="4870" width="7.42578125" style="11" customWidth="1"/>
    <col min="4871" max="4871" width="8.85546875" style="11" customWidth="1"/>
    <col min="4872" max="5111" width="9.140625" style="11"/>
    <col min="5112" max="5112" width="26.140625" style="11" customWidth="1"/>
    <col min="5113" max="5113" width="7.28515625" style="11" customWidth="1"/>
    <col min="5114" max="5114" width="10" style="11" customWidth="1"/>
    <col min="5115" max="5115" width="8.85546875" style="11" customWidth="1"/>
    <col min="5116" max="5116" width="15.42578125" style="11" customWidth="1"/>
    <col min="5117" max="5117" width="8.85546875" style="11" customWidth="1"/>
    <col min="5118" max="5118" width="15.42578125" style="11" customWidth="1"/>
    <col min="5119" max="5119" width="8.85546875" style="11" customWidth="1"/>
    <col min="5120" max="5120" width="18.140625" style="11" customWidth="1"/>
    <col min="5121" max="5121" width="8.85546875" style="11" customWidth="1"/>
    <col min="5122" max="5122" width="5" style="11" bestFit="1" customWidth="1"/>
    <col min="5123" max="5124" width="7.42578125" style="11" customWidth="1"/>
    <col min="5125" max="5125" width="7.140625" style="11" customWidth="1"/>
    <col min="5126" max="5126" width="7.42578125" style="11" customWidth="1"/>
    <col min="5127" max="5127" width="8.85546875" style="11" customWidth="1"/>
    <col min="5128" max="5367" width="9.140625" style="11"/>
    <col min="5368" max="5368" width="26.140625" style="11" customWidth="1"/>
    <col min="5369" max="5369" width="7.28515625" style="11" customWidth="1"/>
    <col min="5370" max="5370" width="10" style="11" customWidth="1"/>
    <col min="5371" max="5371" width="8.85546875" style="11" customWidth="1"/>
    <col min="5372" max="5372" width="15.42578125" style="11" customWidth="1"/>
    <col min="5373" max="5373" width="8.85546875" style="11" customWidth="1"/>
    <col min="5374" max="5374" width="15.42578125" style="11" customWidth="1"/>
    <col min="5375" max="5375" width="8.85546875" style="11" customWidth="1"/>
    <col min="5376" max="5376" width="18.140625" style="11" customWidth="1"/>
    <col min="5377" max="5377" width="8.85546875" style="11" customWidth="1"/>
    <col min="5378" max="5378" width="5" style="11" bestFit="1" customWidth="1"/>
    <col min="5379" max="5380" width="7.42578125" style="11" customWidth="1"/>
    <col min="5381" max="5381" width="7.140625" style="11" customWidth="1"/>
    <col min="5382" max="5382" width="7.42578125" style="11" customWidth="1"/>
    <col min="5383" max="5383" width="8.85546875" style="11" customWidth="1"/>
    <col min="5384" max="5623" width="9.140625" style="11"/>
    <col min="5624" max="5624" width="26.140625" style="11" customWidth="1"/>
    <col min="5625" max="5625" width="7.28515625" style="11" customWidth="1"/>
    <col min="5626" max="5626" width="10" style="11" customWidth="1"/>
    <col min="5627" max="5627" width="8.85546875" style="11" customWidth="1"/>
    <col min="5628" max="5628" width="15.42578125" style="11" customWidth="1"/>
    <col min="5629" max="5629" width="8.85546875" style="11" customWidth="1"/>
    <col min="5630" max="5630" width="15.42578125" style="11" customWidth="1"/>
    <col min="5631" max="5631" width="8.85546875" style="11" customWidth="1"/>
    <col min="5632" max="5632" width="18.140625" style="11" customWidth="1"/>
    <col min="5633" max="5633" width="8.85546875" style="11" customWidth="1"/>
    <col min="5634" max="5634" width="5" style="11" bestFit="1" customWidth="1"/>
    <col min="5635" max="5636" width="7.42578125" style="11" customWidth="1"/>
    <col min="5637" max="5637" width="7.140625" style="11" customWidth="1"/>
    <col min="5638" max="5638" width="7.42578125" style="11" customWidth="1"/>
    <col min="5639" max="5639" width="8.85546875" style="11" customWidth="1"/>
    <col min="5640" max="5879" width="9.140625" style="11"/>
    <col min="5880" max="5880" width="26.140625" style="11" customWidth="1"/>
    <col min="5881" max="5881" width="7.28515625" style="11" customWidth="1"/>
    <col min="5882" max="5882" width="10" style="11" customWidth="1"/>
    <col min="5883" max="5883" width="8.85546875" style="11" customWidth="1"/>
    <col min="5884" max="5884" width="15.42578125" style="11" customWidth="1"/>
    <col min="5885" max="5885" width="8.85546875" style="11" customWidth="1"/>
    <col min="5886" max="5886" width="15.42578125" style="11" customWidth="1"/>
    <col min="5887" max="5887" width="8.85546875" style="11" customWidth="1"/>
    <col min="5888" max="5888" width="18.140625" style="11" customWidth="1"/>
    <col min="5889" max="5889" width="8.85546875" style="11" customWidth="1"/>
    <col min="5890" max="5890" width="5" style="11" bestFit="1" customWidth="1"/>
    <col min="5891" max="5892" width="7.42578125" style="11" customWidth="1"/>
    <col min="5893" max="5893" width="7.140625" style="11" customWidth="1"/>
    <col min="5894" max="5894" width="7.42578125" style="11" customWidth="1"/>
    <col min="5895" max="5895" width="8.85546875" style="11" customWidth="1"/>
    <col min="5896" max="6135" width="9.140625" style="11"/>
    <col min="6136" max="6136" width="26.140625" style="11" customWidth="1"/>
    <col min="6137" max="6137" width="7.28515625" style="11" customWidth="1"/>
    <col min="6138" max="6138" width="10" style="11" customWidth="1"/>
    <col min="6139" max="6139" width="8.85546875" style="11" customWidth="1"/>
    <col min="6140" max="6140" width="15.42578125" style="11" customWidth="1"/>
    <col min="6141" max="6141" width="8.85546875" style="11" customWidth="1"/>
    <col min="6142" max="6142" width="15.42578125" style="11" customWidth="1"/>
    <col min="6143" max="6143" width="8.85546875" style="11" customWidth="1"/>
    <col min="6144" max="6144" width="18.140625" style="11" customWidth="1"/>
    <col min="6145" max="6145" width="8.85546875" style="11" customWidth="1"/>
    <col min="6146" max="6146" width="5" style="11" bestFit="1" customWidth="1"/>
    <col min="6147" max="6148" width="7.42578125" style="11" customWidth="1"/>
    <col min="6149" max="6149" width="7.140625" style="11" customWidth="1"/>
    <col min="6150" max="6150" width="7.42578125" style="11" customWidth="1"/>
    <col min="6151" max="6151" width="8.85546875" style="11" customWidth="1"/>
    <col min="6152" max="6391" width="9.140625" style="11"/>
    <col min="6392" max="6392" width="26.140625" style="11" customWidth="1"/>
    <col min="6393" max="6393" width="7.28515625" style="11" customWidth="1"/>
    <col min="6394" max="6394" width="10" style="11" customWidth="1"/>
    <col min="6395" max="6395" width="8.85546875" style="11" customWidth="1"/>
    <col min="6396" max="6396" width="15.42578125" style="11" customWidth="1"/>
    <col min="6397" max="6397" width="8.85546875" style="11" customWidth="1"/>
    <col min="6398" max="6398" width="15.42578125" style="11" customWidth="1"/>
    <col min="6399" max="6399" width="8.85546875" style="11" customWidth="1"/>
    <col min="6400" max="6400" width="18.140625" style="11" customWidth="1"/>
    <col min="6401" max="6401" width="8.85546875" style="11" customWidth="1"/>
    <col min="6402" max="6402" width="5" style="11" bestFit="1" customWidth="1"/>
    <col min="6403" max="6404" width="7.42578125" style="11" customWidth="1"/>
    <col min="6405" max="6405" width="7.140625" style="11" customWidth="1"/>
    <col min="6406" max="6406" width="7.42578125" style="11" customWidth="1"/>
    <col min="6407" max="6407" width="8.85546875" style="11" customWidth="1"/>
    <col min="6408" max="6647" width="9.140625" style="11"/>
    <col min="6648" max="6648" width="26.140625" style="11" customWidth="1"/>
    <col min="6649" max="6649" width="7.28515625" style="11" customWidth="1"/>
    <col min="6650" max="6650" width="10" style="11" customWidth="1"/>
    <col min="6651" max="6651" width="8.85546875" style="11" customWidth="1"/>
    <col min="6652" max="6652" width="15.42578125" style="11" customWidth="1"/>
    <col min="6653" max="6653" width="8.85546875" style="11" customWidth="1"/>
    <col min="6654" max="6654" width="15.42578125" style="11" customWidth="1"/>
    <col min="6655" max="6655" width="8.85546875" style="11" customWidth="1"/>
    <col min="6656" max="6656" width="18.140625" style="11" customWidth="1"/>
    <col min="6657" max="6657" width="8.85546875" style="11" customWidth="1"/>
    <col min="6658" max="6658" width="5" style="11" bestFit="1" customWidth="1"/>
    <col min="6659" max="6660" width="7.42578125" style="11" customWidth="1"/>
    <col min="6661" max="6661" width="7.140625" style="11" customWidth="1"/>
    <col min="6662" max="6662" width="7.42578125" style="11" customWidth="1"/>
    <col min="6663" max="6663" width="8.85546875" style="11" customWidth="1"/>
    <col min="6664" max="6903" width="9.140625" style="11"/>
    <col min="6904" max="6904" width="26.140625" style="11" customWidth="1"/>
    <col min="6905" max="6905" width="7.28515625" style="11" customWidth="1"/>
    <col min="6906" max="6906" width="10" style="11" customWidth="1"/>
    <col min="6907" max="6907" width="8.85546875" style="11" customWidth="1"/>
    <col min="6908" max="6908" width="15.42578125" style="11" customWidth="1"/>
    <col min="6909" max="6909" width="8.85546875" style="11" customWidth="1"/>
    <col min="6910" max="6910" width="15.42578125" style="11" customWidth="1"/>
    <col min="6911" max="6911" width="8.85546875" style="11" customWidth="1"/>
    <col min="6912" max="6912" width="18.140625" style="11" customWidth="1"/>
    <col min="6913" max="6913" width="8.85546875" style="11" customWidth="1"/>
    <col min="6914" max="6914" width="5" style="11" bestFit="1" customWidth="1"/>
    <col min="6915" max="6916" width="7.42578125" style="11" customWidth="1"/>
    <col min="6917" max="6917" width="7.140625" style="11" customWidth="1"/>
    <col min="6918" max="6918" width="7.42578125" style="11" customWidth="1"/>
    <col min="6919" max="6919" width="8.85546875" style="11" customWidth="1"/>
    <col min="6920" max="7159" width="9.140625" style="11"/>
    <col min="7160" max="7160" width="26.140625" style="11" customWidth="1"/>
    <col min="7161" max="7161" width="7.28515625" style="11" customWidth="1"/>
    <col min="7162" max="7162" width="10" style="11" customWidth="1"/>
    <col min="7163" max="7163" width="8.85546875" style="11" customWidth="1"/>
    <col min="7164" max="7164" width="15.42578125" style="11" customWidth="1"/>
    <col min="7165" max="7165" width="8.85546875" style="11" customWidth="1"/>
    <col min="7166" max="7166" width="15.42578125" style="11" customWidth="1"/>
    <col min="7167" max="7167" width="8.85546875" style="11" customWidth="1"/>
    <col min="7168" max="7168" width="18.140625" style="11" customWidth="1"/>
    <col min="7169" max="7169" width="8.85546875" style="11" customWidth="1"/>
    <col min="7170" max="7170" width="5" style="11" bestFit="1" customWidth="1"/>
    <col min="7171" max="7172" width="7.42578125" style="11" customWidth="1"/>
    <col min="7173" max="7173" width="7.140625" style="11" customWidth="1"/>
    <col min="7174" max="7174" width="7.42578125" style="11" customWidth="1"/>
    <col min="7175" max="7175" width="8.85546875" style="11" customWidth="1"/>
    <col min="7176" max="7415" width="9.140625" style="11"/>
    <col min="7416" max="7416" width="26.140625" style="11" customWidth="1"/>
    <col min="7417" max="7417" width="7.28515625" style="11" customWidth="1"/>
    <col min="7418" max="7418" width="10" style="11" customWidth="1"/>
    <col min="7419" max="7419" width="8.85546875" style="11" customWidth="1"/>
    <col min="7420" max="7420" width="15.42578125" style="11" customWidth="1"/>
    <col min="7421" max="7421" width="8.85546875" style="11" customWidth="1"/>
    <col min="7422" max="7422" width="15.42578125" style="11" customWidth="1"/>
    <col min="7423" max="7423" width="8.85546875" style="11" customWidth="1"/>
    <col min="7424" max="7424" width="18.140625" style="11" customWidth="1"/>
    <col min="7425" max="7425" width="8.85546875" style="11" customWidth="1"/>
    <col min="7426" max="7426" width="5" style="11" bestFit="1" customWidth="1"/>
    <col min="7427" max="7428" width="7.42578125" style="11" customWidth="1"/>
    <col min="7429" max="7429" width="7.140625" style="11" customWidth="1"/>
    <col min="7430" max="7430" width="7.42578125" style="11" customWidth="1"/>
    <col min="7431" max="7431" width="8.85546875" style="11" customWidth="1"/>
    <col min="7432" max="7671" width="9.140625" style="11"/>
    <col min="7672" max="7672" width="26.140625" style="11" customWidth="1"/>
    <col min="7673" max="7673" width="7.28515625" style="11" customWidth="1"/>
    <col min="7674" max="7674" width="10" style="11" customWidth="1"/>
    <col min="7675" max="7675" width="8.85546875" style="11" customWidth="1"/>
    <col min="7676" max="7676" width="15.42578125" style="11" customWidth="1"/>
    <col min="7677" max="7677" width="8.85546875" style="11" customWidth="1"/>
    <col min="7678" max="7678" width="15.42578125" style="11" customWidth="1"/>
    <col min="7679" max="7679" width="8.85546875" style="11" customWidth="1"/>
    <col min="7680" max="7680" width="18.140625" style="11" customWidth="1"/>
    <col min="7681" max="7681" width="8.85546875" style="11" customWidth="1"/>
    <col min="7682" max="7682" width="5" style="11" bestFit="1" customWidth="1"/>
    <col min="7683" max="7684" width="7.42578125" style="11" customWidth="1"/>
    <col min="7685" max="7685" width="7.140625" style="11" customWidth="1"/>
    <col min="7686" max="7686" width="7.42578125" style="11" customWidth="1"/>
    <col min="7687" max="7687" width="8.85546875" style="11" customWidth="1"/>
    <col min="7688" max="7927" width="9.140625" style="11"/>
    <col min="7928" max="7928" width="26.140625" style="11" customWidth="1"/>
    <col min="7929" max="7929" width="7.28515625" style="11" customWidth="1"/>
    <col min="7930" max="7930" width="10" style="11" customWidth="1"/>
    <col min="7931" max="7931" width="8.85546875" style="11" customWidth="1"/>
    <col min="7932" max="7932" width="15.42578125" style="11" customWidth="1"/>
    <col min="7933" max="7933" width="8.85546875" style="11" customWidth="1"/>
    <col min="7934" max="7934" width="15.42578125" style="11" customWidth="1"/>
    <col min="7935" max="7935" width="8.85546875" style="11" customWidth="1"/>
    <col min="7936" max="7936" width="18.140625" style="11" customWidth="1"/>
    <col min="7937" max="7937" width="8.85546875" style="11" customWidth="1"/>
    <col min="7938" max="7938" width="5" style="11" bestFit="1" customWidth="1"/>
    <col min="7939" max="7940" width="7.42578125" style="11" customWidth="1"/>
    <col min="7941" max="7941" width="7.140625" style="11" customWidth="1"/>
    <col min="7942" max="7942" width="7.42578125" style="11" customWidth="1"/>
    <col min="7943" max="7943" width="8.85546875" style="11" customWidth="1"/>
    <col min="7944" max="8183" width="9.140625" style="11"/>
    <col min="8184" max="8184" width="26.140625" style="11" customWidth="1"/>
    <col min="8185" max="8185" width="7.28515625" style="11" customWidth="1"/>
    <col min="8186" max="8186" width="10" style="11" customWidth="1"/>
    <col min="8187" max="8187" width="8.85546875" style="11" customWidth="1"/>
    <col min="8188" max="8188" width="15.42578125" style="11" customWidth="1"/>
    <col min="8189" max="8189" width="8.85546875" style="11" customWidth="1"/>
    <col min="8190" max="8190" width="15.42578125" style="11" customWidth="1"/>
    <col min="8191" max="8191" width="8.85546875" style="11" customWidth="1"/>
    <col min="8192" max="8192" width="18.140625" style="11" customWidth="1"/>
    <col min="8193" max="8193" width="8.85546875" style="11" customWidth="1"/>
    <col min="8194" max="8194" width="5" style="11" bestFit="1" customWidth="1"/>
    <col min="8195" max="8196" width="7.42578125" style="11" customWidth="1"/>
    <col min="8197" max="8197" width="7.140625" style="11" customWidth="1"/>
    <col min="8198" max="8198" width="7.42578125" style="11" customWidth="1"/>
    <col min="8199" max="8199" width="8.85546875" style="11" customWidth="1"/>
    <col min="8200" max="8439" width="9.140625" style="11"/>
    <col min="8440" max="8440" width="26.140625" style="11" customWidth="1"/>
    <col min="8441" max="8441" width="7.28515625" style="11" customWidth="1"/>
    <col min="8442" max="8442" width="10" style="11" customWidth="1"/>
    <col min="8443" max="8443" width="8.85546875" style="11" customWidth="1"/>
    <col min="8444" max="8444" width="15.42578125" style="11" customWidth="1"/>
    <col min="8445" max="8445" width="8.85546875" style="11" customWidth="1"/>
    <col min="8446" max="8446" width="15.42578125" style="11" customWidth="1"/>
    <col min="8447" max="8447" width="8.85546875" style="11" customWidth="1"/>
    <col min="8448" max="8448" width="18.140625" style="11" customWidth="1"/>
    <col min="8449" max="8449" width="8.85546875" style="11" customWidth="1"/>
    <col min="8450" max="8450" width="5" style="11" bestFit="1" customWidth="1"/>
    <col min="8451" max="8452" width="7.42578125" style="11" customWidth="1"/>
    <col min="8453" max="8453" width="7.140625" style="11" customWidth="1"/>
    <col min="8454" max="8454" width="7.42578125" style="11" customWidth="1"/>
    <col min="8455" max="8455" width="8.85546875" style="11" customWidth="1"/>
    <col min="8456" max="8695" width="9.140625" style="11"/>
    <col min="8696" max="8696" width="26.140625" style="11" customWidth="1"/>
    <col min="8697" max="8697" width="7.28515625" style="11" customWidth="1"/>
    <col min="8698" max="8698" width="10" style="11" customWidth="1"/>
    <col min="8699" max="8699" width="8.85546875" style="11" customWidth="1"/>
    <col min="8700" max="8700" width="15.42578125" style="11" customWidth="1"/>
    <col min="8701" max="8701" width="8.85546875" style="11" customWidth="1"/>
    <col min="8702" max="8702" width="15.42578125" style="11" customWidth="1"/>
    <col min="8703" max="8703" width="8.85546875" style="11" customWidth="1"/>
    <col min="8704" max="8704" width="18.140625" style="11" customWidth="1"/>
    <col min="8705" max="8705" width="8.85546875" style="11" customWidth="1"/>
    <col min="8706" max="8706" width="5" style="11" bestFit="1" customWidth="1"/>
    <col min="8707" max="8708" width="7.42578125" style="11" customWidth="1"/>
    <col min="8709" max="8709" width="7.140625" style="11" customWidth="1"/>
    <col min="8710" max="8710" width="7.42578125" style="11" customWidth="1"/>
    <col min="8711" max="8711" width="8.85546875" style="11" customWidth="1"/>
    <col min="8712" max="8951" width="9.140625" style="11"/>
    <col min="8952" max="8952" width="26.140625" style="11" customWidth="1"/>
    <col min="8953" max="8953" width="7.28515625" style="11" customWidth="1"/>
    <col min="8954" max="8954" width="10" style="11" customWidth="1"/>
    <col min="8955" max="8955" width="8.85546875" style="11" customWidth="1"/>
    <col min="8956" max="8956" width="15.42578125" style="11" customWidth="1"/>
    <col min="8957" max="8957" width="8.85546875" style="11" customWidth="1"/>
    <col min="8958" max="8958" width="15.42578125" style="11" customWidth="1"/>
    <col min="8959" max="8959" width="8.85546875" style="11" customWidth="1"/>
    <col min="8960" max="8960" width="18.140625" style="11" customWidth="1"/>
    <col min="8961" max="8961" width="8.85546875" style="11" customWidth="1"/>
    <col min="8962" max="8962" width="5" style="11" bestFit="1" customWidth="1"/>
    <col min="8963" max="8964" width="7.42578125" style="11" customWidth="1"/>
    <col min="8965" max="8965" width="7.140625" style="11" customWidth="1"/>
    <col min="8966" max="8966" width="7.42578125" style="11" customWidth="1"/>
    <col min="8967" max="8967" width="8.85546875" style="11" customWidth="1"/>
    <col min="8968" max="9207" width="9.140625" style="11"/>
    <col min="9208" max="9208" width="26.140625" style="11" customWidth="1"/>
    <col min="9209" max="9209" width="7.28515625" style="11" customWidth="1"/>
    <col min="9210" max="9210" width="10" style="11" customWidth="1"/>
    <col min="9211" max="9211" width="8.85546875" style="11" customWidth="1"/>
    <col min="9212" max="9212" width="15.42578125" style="11" customWidth="1"/>
    <col min="9213" max="9213" width="8.85546875" style="11" customWidth="1"/>
    <col min="9214" max="9214" width="15.42578125" style="11" customWidth="1"/>
    <col min="9215" max="9215" width="8.85546875" style="11" customWidth="1"/>
    <col min="9216" max="9216" width="18.140625" style="11" customWidth="1"/>
    <col min="9217" max="9217" width="8.85546875" style="11" customWidth="1"/>
    <col min="9218" max="9218" width="5" style="11" bestFit="1" customWidth="1"/>
    <col min="9219" max="9220" width="7.42578125" style="11" customWidth="1"/>
    <col min="9221" max="9221" width="7.140625" style="11" customWidth="1"/>
    <col min="9222" max="9222" width="7.42578125" style="11" customWidth="1"/>
    <col min="9223" max="9223" width="8.85546875" style="11" customWidth="1"/>
    <col min="9224" max="9463" width="9.140625" style="11"/>
    <col min="9464" max="9464" width="26.140625" style="11" customWidth="1"/>
    <col min="9465" max="9465" width="7.28515625" style="11" customWidth="1"/>
    <col min="9466" max="9466" width="10" style="11" customWidth="1"/>
    <col min="9467" max="9467" width="8.85546875" style="11" customWidth="1"/>
    <col min="9468" max="9468" width="15.42578125" style="11" customWidth="1"/>
    <col min="9469" max="9469" width="8.85546875" style="11" customWidth="1"/>
    <col min="9470" max="9470" width="15.42578125" style="11" customWidth="1"/>
    <col min="9471" max="9471" width="8.85546875" style="11" customWidth="1"/>
    <col min="9472" max="9472" width="18.140625" style="11" customWidth="1"/>
    <col min="9473" max="9473" width="8.85546875" style="11" customWidth="1"/>
    <col min="9474" max="9474" width="5" style="11" bestFit="1" customWidth="1"/>
    <col min="9475" max="9476" width="7.42578125" style="11" customWidth="1"/>
    <col min="9477" max="9477" width="7.140625" style="11" customWidth="1"/>
    <col min="9478" max="9478" width="7.42578125" style="11" customWidth="1"/>
    <col min="9479" max="9479" width="8.85546875" style="11" customWidth="1"/>
    <col min="9480" max="9719" width="9.140625" style="11"/>
    <col min="9720" max="9720" width="26.140625" style="11" customWidth="1"/>
    <col min="9721" max="9721" width="7.28515625" style="11" customWidth="1"/>
    <col min="9722" max="9722" width="10" style="11" customWidth="1"/>
    <col min="9723" max="9723" width="8.85546875" style="11" customWidth="1"/>
    <col min="9724" max="9724" width="15.42578125" style="11" customWidth="1"/>
    <col min="9725" max="9725" width="8.85546875" style="11" customWidth="1"/>
    <col min="9726" max="9726" width="15.42578125" style="11" customWidth="1"/>
    <col min="9727" max="9727" width="8.85546875" style="11" customWidth="1"/>
    <col min="9728" max="9728" width="18.140625" style="11" customWidth="1"/>
    <col min="9729" max="9729" width="8.85546875" style="11" customWidth="1"/>
    <col min="9730" max="9730" width="5" style="11" bestFit="1" customWidth="1"/>
    <col min="9731" max="9732" width="7.42578125" style="11" customWidth="1"/>
    <col min="9733" max="9733" width="7.140625" style="11" customWidth="1"/>
    <col min="9734" max="9734" width="7.42578125" style="11" customWidth="1"/>
    <col min="9735" max="9735" width="8.85546875" style="11" customWidth="1"/>
    <col min="9736" max="9975" width="9.140625" style="11"/>
    <col min="9976" max="9976" width="26.140625" style="11" customWidth="1"/>
    <col min="9977" max="9977" width="7.28515625" style="11" customWidth="1"/>
    <col min="9978" max="9978" width="10" style="11" customWidth="1"/>
    <col min="9979" max="9979" width="8.85546875" style="11" customWidth="1"/>
    <col min="9980" max="9980" width="15.42578125" style="11" customWidth="1"/>
    <col min="9981" max="9981" width="8.85546875" style="11" customWidth="1"/>
    <col min="9982" max="9982" width="15.42578125" style="11" customWidth="1"/>
    <col min="9983" max="9983" width="8.85546875" style="11" customWidth="1"/>
    <col min="9984" max="9984" width="18.140625" style="11" customWidth="1"/>
    <col min="9985" max="9985" width="8.85546875" style="11" customWidth="1"/>
    <col min="9986" max="9986" width="5" style="11" bestFit="1" customWidth="1"/>
    <col min="9987" max="9988" width="7.42578125" style="11" customWidth="1"/>
    <col min="9989" max="9989" width="7.140625" style="11" customWidth="1"/>
    <col min="9990" max="9990" width="7.42578125" style="11" customWidth="1"/>
    <col min="9991" max="9991" width="8.85546875" style="11" customWidth="1"/>
    <col min="9992" max="10231" width="9.140625" style="11"/>
    <col min="10232" max="10232" width="26.140625" style="11" customWidth="1"/>
    <col min="10233" max="10233" width="7.28515625" style="11" customWidth="1"/>
    <col min="10234" max="10234" width="10" style="11" customWidth="1"/>
    <col min="10235" max="10235" width="8.85546875" style="11" customWidth="1"/>
    <col min="10236" max="10236" width="15.42578125" style="11" customWidth="1"/>
    <col min="10237" max="10237" width="8.85546875" style="11" customWidth="1"/>
    <col min="10238" max="10238" width="15.42578125" style="11" customWidth="1"/>
    <col min="10239" max="10239" width="8.85546875" style="11" customWidth="1"/>
    <col min="10240" max="10240" width="18.140625" style="11" customWidth="1"/>
    <col min="10241" max="10241" width="8.85546875" style="11" customWidth="1"/>
    <col min="10242" max="10242" width="5" style="11" bestFit="1" customWidth="1"/>
    <col min="10243" max="10244" width="7.42578125" style="11" customWidth="1"/>
    <col min="10245" max="10245" width="7.140625" style="11" customWidth="1"/>
    <col min="10246" max="10246" width="7.42578125" style="11" customWidth="1"/>
    <col min="10247" max="10247" width="8.85546875" style="11" customWidth="1"/>
    <col min="10248" max="10487" width="9.140625" style="11"/>
    <col min="10488" max="10488" width="26.140625" style="11" customWidth="1"/>
    <col min="10489" max="10489" width="7.28515625" style="11" customWidth="1"/>
    <col min="10490" max="10490" width="10" style="11" customWidth="1"/>
    <col min="10491" max="10491" width="8.85546875" style="11" customWidth="1"/>
    <col min="10492" max="10492" width="15.42578125" style="11" customWidth="1"/>
    <col min="10493" max="10493" width="8.85546875" style="11" customWidth="1"/>
    <col min="10494" max="10494" width="15.42578125" style="11" customWidth="1"/>
    <col min="10495" max="10495" width="8.85546875" style="11" customWidth="1"/>
    <col min="10496" max="10496" width="18.140625" style="11" customWidth="1"/>
    <col min="10497" max="10497" width="8.85546875" style="11" customWidth="1"/>
    <col min="10498" max="10498" width="5" style="11" bestFit="1" customWidth="1"/>
    <col min="10499" max="10500" width="7.42578125" style="11" customWidth="1"/>
    <col min="10501" max="10501" width="7.140625" style="11" customWidth="1"/>
    <col min="10502" max="10502" width="7.42578125" style="11" customWidth="1"/>
    <col min="10503" max="10503" width="8.85546875" style="11" customWidth="1"/>
    <col min="10504" max="10743" width="9.140625" style="11"/>
    <col min="10744" max="10744" width="26.140625" style="11" customWidth="1"/>
    <col min="10745" max="10745" width="7.28515625" style="11" customWidth="1"/>
    <col min="10746" max="10746" width="10" style="11" customWidth="1"/>
    <col min="10747" max="10747" width="8.85546875" style="11" customWidth="1"/>
    <col min="10748" max="10748" width="15.42578125" style="11" customWidth="1"/>
    <col min="10749" max="10749" width="8.85546875" style="11" customWidth="1"/>
    <col min="10750" max="10750" width="15.42578125" style="11" customWidth="1"/>
    <col min="10751" max="10751" width="8.85546875" style="11" customWidth="1"/>
    <col min="10752" max="10752" width="18.140625" style="11" customWidth="1"/>
    <col min="10753" max="10753" width="8.85546875" style="11" customWidth="1"/>
    <col min="10754" max="10754" width="5" style="11" bestFit="1" customWidth="1"/>
    <col min="10755" max="10756" width="7.42578125" style="11" customWidth="1"/>
    <col min="10757" max="10757" width="7.140625" style="11" customWidth="1"/>
    <col min="10758" max="10758" width="7.42578125" style="11" customWidth="1"/>
    <col min="10759" max="10759" width="8.85546875" style="11" customWidth="1"/>
    <col min="10760" max="10999" width="9.140625" style="11"/>
    <col min="11000" max="11000" width="26.140625" style="11" customWidth="1"/>
    <col min="11001" max="11001" width="7.28515625" style="11" customWidth="1"/>
    <col min="11002" max="11002" width="10" style="11" customWidth="1"/>
    <col min="11003" max="11003" width="8.85546875" style="11" customWidth="1"/>
    <col min="11004" max="11004" width="15.42578125" style="11" customWidth="1"/>
    <col min="11005" max="11005" width="8.85546875" style="11" customWidth="1"/>
    <col min="11006" max="11006" width="15.42578125" style="11" customWidth="1"/>
    <col min="11007" max="11007" width="8.85546875" style="11" customWidth="1"/>
    <col min="11008" max="11008" width="18.140625" style="11" customWidth="1"/>
    <col min="11009" max="11009" width="8.85546875" style="11" customWidth="1"/>
    <col min="11010" max="11010" width="5" style="11" bestFit="1" customWidth="1"/>
    <col min="11011" max="11012" width="7.42578125" style="11" customWidth="1"/>
    <col min="11013" max="11013" width="7.140625" style="11" customWidth="1"/>
    <col min="11014" max="11014" width="7.42578125" style="11" customWidth="1"/>
    <col min="11015" max="11015" width="8.85546875" style="11" customWidth="1"/>
    <col min="11016" max="11255" width="9.140625" style="11"/>
    <col min="11256" max="11256" width="26.140625" style="11" customWidth="1"/>
    <col min="11257" max="11257" width="7.28515625" style="11" customWidth="1"/>
    <col min="11258" max="11258" width="10" style="11" customWidth="1"/>
    <col min="11259" max="11259" width="8.85546875" style="11" customWidth="1"/>
    <col min="11260" max="11260" width="15.42578125" style="11" customWidth="1"/>
    <col min="11261" max="11261" width="8.85546875" style="11" customWidth="1"/>
    <col min="11262" max="11262" width="15.42578125" style="11" customWidth="1"/>
    <col min="11263" max="11263" width="8.85546875" style="11" customWidth="1"/>
    <col min="11264" max="11264" width="18.140625" style="11" customWidth="1"/>
    <col min="11265" max="11265" width="8.85546875" style="11" customWidth="1"/>
    <col min="11266" max="11266" width="5" style="11" bestFit="1" customWidth="1"/>
    <col min="11267" max="11268" width="7.42578125" style="11" customWidth="1"/>
    <col min="11269" max="11269" width="7.140625" style="11" customWidth="1"/>
    <col min="11270" max="11270" width="7.42578125" style="11" customWidth="1"/>
    <col min="11271" max="11271" width="8.85546875" style="11" customWidth="1"/>
    <col min="11272" max="11511" width="9.140625" style="11"/>
    <col min="11512" max="11512" width="26.140625" style="11" customWidth="1"/>
    <col min="11513" max="11513" width="7.28515625" style="11" customWidth="1"/>
    <col min="11514" max="11514" width="10" style="11" customWidth="1"/>
    <col min="11515" max="11515" width="8.85546875" style="11" customWidth="1"/>
    <col min="11516" max="11516" width="15.42578125" style="11" customWidth="1"/>
    <col min="11517" max="11517" width="8.85546875" style="11" customWidth="1"/>
    <col min="11518" max="11518" width="15.42578125" style="11" customWidth="1"/>
    <col min="11519" max="11519" width="8.85546875" style="11" customWidth="1"/>
    <col min="11520" max="11520" width="18.140625" style="11" customWidth="1"/>
    <col min="11521" max="11521" width="8.85546875" style="11" customWidth="1"/>
    <col min="11522" max="11522" width="5" style="11" bestFit="1" customWidth="1"/>
    <col min="11523" max="11524" width="7.42578125" style="11" customWidth="1"/>
    <col min="11525" max="11525" width="7.140625" style="11" customWidth="1"/>
    <col min="11526" max="11526" width="7.42578125" style="11" customWidth="1"/>
    <col min="11527" max="11527" width="8.85546875" style="11" customWidth="1"/>
    <col min="11528" max="11767" width="9.140625" style="11"/>
    <col min="11768" max="11768" width="26.140625" style="11" customWidth="1"/>
    <col min="11769" max="11769" width="7.28515625" style="11" customWidth="1"/>
    <col min="11770" max="11770" width="10" style="11" customWidth="1"/>
    <col min="11771" max="11771" width="8.85546875" style="11" customWidth="1"/>
    <col min="11772" max="11772" width="15.42578125" style="11" customWidth="1"/>
    <col min="11773" max="11773" width="8.85546875" style="11" customWidth="1"/>
    <col min="11774" max="11774" width="15.42578125" style="11" customWidth="1"/>
    <col min="11775" max="11775" width="8.85546875" style="11" customWidth="1"/>
    <col min="11776" max="11776" width="18.140625" style="11" customWidth="1"/>
    <col min="11777" max="11777" width="8.85546875" style="11" customWidth="1"/>
    <col min="11778" max="11778" width="5" style="11" bestFit="1" customWidth="1"/>
    <col min="11779" max="11780" width="7.42578125" style="11" customWidth="1"/>
    <col min="11781" max="11781" width="7.140625" style="11" customWidth="1"/>
    <col min="11782" max="11782" width="7.42578125" style="11" customWidth="1"/>
    <col min="11783" max="11783" width="8.85546875" style="11" customWidth="1"/>
    <col min="11784" max="12023" width="9.140625" style="11"/>
    <col min="12024" max="12024" width="26.140625" style="11" customWidth="1"/>
    <col min="12025" max="12025" width="7.28515625" style="11" customWidth="1"/>
    <col min="12026" max="12026" width="10" style="11" customWidth="1"/>
    <col min="12027" max="12027" width="8.85546875" style="11" customWidth="1"/>
    <col min="12028" max="12028" width="15.42578125" style="11" customWidth="1"/>
    <col min="12029" max="12029" width="8.85546875" style="11" customWidth="1"/>
    <col min="12030" max="12030" width="15.42578125" style="11" customWidth="1"/>
    <col min="12031" max="12031" width="8.85546875" style="11" customWidth="1"/>
    <col min="12032" max="12032" width="18.140625" style="11" customWidth="1"/>
    <col min="12033" max="12033" width="8.85546875" style="11" customWidth="1"/>
    <col min="12034" max="12034" width="5" style="11" bestFit="1" customWidth="1"/>
    <col min="12035" max="12036" width="7.42578125" style="11" customWidth="1"/>
    <col min="12037" max="12037" width="7.140625" style="11" customWidth="1"/>
    <col min="12038" max="12038" width="7.42578125" style="11" customWidth="1"/>
    <col min="12039" max="12039" width="8.85546875" style="11" customWidth="1"/>
    <col min="12040" max="12279" width="9.140625" style="11"/>
    <col min="12280" max="12280" width="26.140625" style="11" customWidth="1"/>
    <col min="12281" max="12281" width="7.28515625" style="11" customWidth="1"/>
    <col min="12282" max="12282" width="10" style="11" customWidth="1"/>
    <col min="12283" max="12283" width="8.85546875" style="11" customWidth="1"/>
    <col min="12284" max="12284" width="15.42578125" style="11" customWidth="1"/>
    <col min="12285" max="12285" width="8.85546875" style="11" customWidth="1"/>
    <col min="12286" max="12286" width="15.42578125" style="11" customWidth="1"/>
    <col min="12287" max="12287" width="8.85546875" style="11" customWidth="1"/>
    <col min="12288" max="12288" width="18.140625" style="11" customWidth="1"/>
    <col min="12289" max="12289" width="8.85546875" style="11" customWidth="1"/>
    <col min="12290" max="12290" width="5" style="11" bestFit="1" customWidth="1"/>
    <col min="12291" max="12292" width="7.42578125" style="11" customWidth="1"/>
    <col min="12293" max="12293" width="7.140625" style="11" customWidth="1"/>
    <col min="12294" max="12294" width="7.42578125" style="11" customWidth="1"/>
    <col min="12295" max="12295" width="8.85546875" style="11" customWidth="1"/>
    <col min="12296" max="12535" width="9.140625" style="11"/>
    <col min="12536" max="12536" width="26.140625" style="11" customWidth="1"/>
    <col min="12537" max="12537" width="7.28515625" style="11" customWidth="1"/>
    <col min="12538" max="12538" width="10" style="11" customWidth="1"/>
    <col min="12539" max="12539" width="8.85546875" style="11" customWidth="1"/>
    <col min="12540" max="12540" width="15.42578125" style="11" customWidth="1"/>
    <col min="12541" max="12541" width="8.85546875" style="11" customWidth="1"/>
    <col min="12542" max="12542" width="15.42578125" style="11" customWidth="1"/>
    <col min="12543" max="12543" width="8.85546875" style="11" customWidth="1"/>
    <col min="12544" max="12544" width="18.140625" style="11" customWidth="1"/>
    <col min="12545" max="12545" width="8.85546875" style="11" customWidth="1"/>
    <col min="12546" max="12546" width="5" style="11" bestFit="1" customWidth="1"/>
    <col min="12547" max="12548" width="7.42578125" style="11" customWidth="1"/>
    <col min="12549" max="12549" width="7.140625" style="11" customWidth="1"/>
    <col min="12550" max="12550" width="7.42578125" style="11" customWidth="1"/>
    <col min="12551" max="12551" width="8.85546875" style="11" customWidth="1"/>
    <col min="12552" max="12791" width="9.140625" style="11"/>
    <col min="12792" max="12792" width="26.140625" style="11" customWidth="1"/>
    <col min="12793" max="12793" width="7.28515625" style="11" customWidth="1"/>
    <col min="12794" max="12794" width="10" style="11" customWidth="1"/>
    <col min="12795" max="12795" width="8.85546875" style="11" customWidth="1"/>
    <col min="12796" max="12796" width="15.42578125" style="11" customWidth="1"/>
    <col min="12797" max="12797" width="8.85546875" style="11" customWidth="1"/>
    <col min="12798" max="12798" width="15.42578125" style="11" customWidth="1"/>
    <col min="12799" max="12799" width="8.85546875" style="11" customWidth="1"/>
    <col min="12800" max="12800" width="18.140625" style="11" customWidth="1"/>
    <col min="12801" max="12801" width="8.85546875" style="11" customWidth="1"/>
    <col min="12802" max="12802" width="5" style="11" bestFit="1" customWidth="1"/>
    <col min="12803" max="12804" width="7.42578125" style="11" customWidth="1"/>
    <col min="12805" max="12805" width="7.140625" style="11" customWidth="1"/>
    <col min="12806" max="12806" width="7.42578125" style="11" customWidth="1"/>
    <col min="12807" max="12807" width="8.85546875" style="11" customWidth="1"/>
    <col min="12808" max="13047" width="9.140625" style="11"/>
    <col min="13048" max="13048" width="26.140625" style="11" customWidth="1"/>
    <col min="13049" max="13049" width="7.28515625" style="11" customWidth="1"/>
    <col min="13050" max="13050" width="10" style="11" customWidth="1"/>
    <col min="13051" max="13051" width="8.85546875" style="11" customWidth="1"/>
    <col min="13052" max="13052" width="15.42578125" style="11" customWidth="1"/>
    <col min="13053" max="13053" width="8.85546875" style="11" customWidth="1"/>
    <col min="13054" max="13054" width="15.42578125" style="11" customWidth="1"/>
    <col min="13055" max="13055" width="8.85546875" style="11" customWidth="1"/>
    <col min="13056" max="13056" width="18.140625" style="11" customWidth="1"/>
    <col min="13057" max="13057" width="8.85546875" style="11" customWidth="1"/>
    <col min="13058" max="13058" width="5" style="11" bestFit="1" customWidth="1"/>
    <col min="13059" max="13060" width="7.42578125" style="11" customWidth="1"/>
    <col min="13061" max="13061" width="7.140625" style="11" customWidth="1"/>
    <col min="13062" max="13062" width="7.42578125" style="11" customWidth="1"/>
    <col min="13063" max="13063" width="8.85546875" style="11" customWidth="1"/>
    <col min="13064" max="13303" width="9.140625" style="11"/>
    <col min="13304" max="13304" width="26.140625" style="11" customWidth="1"/>
    <col min="13305" max="13305" width="7.28515625" style="11" customWidth="1"/>
    <col min="13306" max="13306" width="10" style="11" customWidth="1"/>
    <col min="13307" max="13307" width="8.85546875" style="11" customWidth="1"/>
    <col min="13308" max="13308" width="15.42578125" style="11" customWidth="1"/>
    <col min="13309" max="13309" width="8.85546875" style="11" customWidth="1"/>
    <col min="13310" max="13310" width="15.42578125" style="11" customWidth="1"/>
    <col min="13311" max="13311" width="8.85546875" style="11" customWidth="1"/>
    <col min="13312" max="13312" width="18.140625" style="11" customWidth="1"/>
    <col min="13313" max="13313" width="8.85546875" style="11" customWidth="1"/>
    <col min="13314" max="13314" width="5" style="11" bestFit="1" customWidth="1"/>
    <col min="13315" max="13316" width="7.42578125" style="11" customWidth="1"/>
    <col min="13317" max="13317" width="7.140625" style="11" customWidth="1"/>
    <col min="13318" max="13318" width="7.42578125" style="11" customWidth="1"/>
    <col min="13319" max="13319" width="8.85546875" style="11" customWidth="1"/>
    <col min="13320" max="13559" width="9.140625" style="11"/>
    <col min="13560" max="13560" width="26.140625" style="11" customWidth="1"/>
    <col min="13561" max="13561" width="7.28515625" style="11" customWidth="1"/>
    <col min="13562" max="13562" width="10" style="11" customWidth="1"/>
    <col min="13563" max="13563" width="8.85546875" style="11" customWidth="1"/>
    <col min="13564" max="13564" width="15.42578125" style="11" customWidth="1"/>
    <col min="13565" max="13565" width="8.85546875" style="11" customWidth="1"/>
    <col min="13566" max="13566" width="15.42578125" style="11" customWidth="1"/>
    <col min="13567" max="13567" width="8.85546875" style="11" customWidth="1"/>
    <col min="13568" max="13568" width="18.140625" style="11" customWidth="1"/>
    <col min="13569" max="13569" width="8.85546875" style="11" customWidth="1"/>
    <col min="13570" max="13570" width="5" style="11" bestFit="1" customWidth="1"/>
    <col min="13571" max="13572" width="7.42578125" style="11" customWidth="1"/>
    <col min="13573" max="13573" width="7.140625" style="11" customWidth="1"/>
    <col min="13574" max="13574" width="7.42578125" style="11" customWidth="1"/>
    <col min="13575" max="13575" width="8.85546875" style="11" customWidth="1"/>
    <col min="13576" max="13815" width="9.140625" style="11"/>
    <col min="13816" max="13816" width="26.140625" style="11" customWidth="1"/>
    <col min="13817" max="13817" width="7.28515625" style="11" customWidth="1"/>
    <col min="13818" max="13818" width="10" style="11" customWidth="1"/>
    <col min="13819" max="13819" width="8.85546875" style="11" customWidth="1"/>
    <col min="13820" max="13820" width="15.42578125" style="11" customWidth="1"/>
    <col min="13821" max="13821" width="8.85546875" style="11" customWidth="1"/>
    <col min="13822" max="13822" width="15.42578125" style="11" customWidth="1"/>
    <col min="13823" max="13823" width="8.85546875" style="11" customWidth="1"/>
    <col min="13824" max="13824" width="18.140625" style="11" customWidth="1"/>
    <col min="13825" max="13825" width="8.85546875" style="11" customWidth="1"/>
    <col min="13826" max="13826" width="5" style="11" bestFit="1" customWidth="1"/>
    <col min="13827" max="13828" width="7.42578125" style="11" customWidth="1"/>
    <col min="13829" max="13829" width="7.140625" style="11" customWidth="1"/>
    <col min="13830" max="13830" width="7.42578125" style="11" customWidth="1"/>
    <col min="13831" max="13831" width="8.85546875" style="11" customWidth="1"/>
    <col min="13832" max="14071" width="9.140625" style="11"/>
    <col min="14072" max="14072" width="26.140625" style="11" customWidth="1"/>
    <col min="14073" max="14073" width="7.28515625" style="11" customWidth="1"/>
    <col min="14074" max="14074" width="10" style="11" customWidth="1"/>
    <col min="14075" max="14075" width="8.85546875" style="11" customWidth="1"/>
    <col min="14076" max="14076" width="15.42578125" style="11" customWidth="1"/>
    <col min="14077" max="14077" width="8.85546875" style="11" customWidth="1"/>
    <col min="14078" max="14078" width="15.42578125" style="11" customWidth="1"/>
    <col min="14079" max="14079" width="8.85546875" style="11" customWidth="1"/>
    <col min="14080" max="14080" width="18.140625" style="11" customWidth="1"/>
    <col min="14081" max="14081" width="8.85546875" style="11" customWidth="1"/>
    <col min="14082" max="14082" width="5" style="11" bestFit="1" customWidth="1"/>
    <col min="14083" max="14084" width="7.42578125" style="11" customWidth="1"/>
    <col min="14085" max="14085" width="7.140625" style="11" customWidth="1"/>
    <col min="14086" max="14086" width="7.42578125" style="11" customWidth="1"/>
    <col min="14087" max="14087" width="8.85546875" style="11" customWidth="1"/>
    <col min="14088" max="14327" width="9.140625" style="11"/>
    <col min="14328" max="14328" width="26.140625" style="11" customWidth="1"/>
    <col min="14329" max="14329" width="7.28515625" style="11" customWidth="1"/>
    <col min="14330" max="14330" width="10" style="11" customWidth="1"/>
    <col min="14331" max="14331" width="8.85546875" style="11" customWidth="1"/>
    <col min="14332" max="14332" width="15.42578125" style="11" customWidth="1"/>
    <col min="14333" max="14333" width="8.85546875" style="11" customWidth="1"/>
    <col min="14334" max="14334" width="15.42578125" style="11" customWidth="1"/>
    <col min="14335" max="14335" width="8.85546875" style="11" customWidth="1"/>
    <col min="14336" max="14336" width="18.140625" style="11" customWidth="1"/>
    <col min="14337" max="14337" width="8.85546875" style="11" customWidth="1"/>
    <col min="14338" max="14338" width="5" style="11" bestFit="1" customWidth="1"/>
    <col min="14339" max="14340" width="7.42578125" style="11" customWidth="1"/>
    <col min="14341" max="14341" width="7.140625" style="11" customWidth="1"/>
    <col min="14342" max="14342" width="7.42578125" style="11" customWidth="1"/>
    <col min="14343" max="14343" width="8.85546875" style="11" customWidth="1"/>
    <col min="14344" max="14583" width="9.140625" style="11"/>
    <col min="14584" max="14584" width="26.140625" style="11" customWidth="1"/>
    <col min="14585" max="14585" width="7.28515625" style="11" customWidth="1"/>
    <col min="14586" max="14586" width="10" style="11" customWidth="1"/>
    <col min="14587" max="14587" width="8.85546875" style="11" customWidth="1"/>
    <col min="14588" max="14588" width="15.42578125" style="11" customWidth="1"/>
    <col min="14589" max="14589" width="8.85546875" style="11" customWidth="1"/>
    <col min="14590" max="14590" width="15.42578125" style="11" customWidth="1"/>
    <col min="14591" max="14591" width="8.85546875" style="11" customWidth="1"/>
    <col min="14592" max="14592" width="18.140625" style="11" customWidth="1"/>
    <col min="14593" max="14593" width="8.85546875" style="11" customWidth="1"/>
    <col min="14594" max="14594" width="5" style="11" bestFit="1" customWidth="1"/>
    <col min="14595" max="14596" width="7.42578125" style="11" customWidth="1"/>
    <col min="14597" max="14597" width="7.140625" style="11" customWidth="1"/>
    <col min="14598" max="14598" width="7.42578125" style="11" customWidth="1"/>
    <col min="14599" max="14599" width="8.85546875" style="11" customWidth="1"/>
    <col min="14600" max="14839" width="9.140625" style="11"/>
    <col min="14840" max="14840" width="26.140625" style="11" customWidth="1"/>
    <col min="14841" max="14841" width="7.28515625" style="11" customWidth="1"/>
    <col min="14842" max="14842" width="10" style="11" customWidth="1"/>
    <col min="14843" max="14843" width="8.85546875" style="11" customWidth="1"/>
    <col min="14844" max="14844" width="15.42578125" style="11" customWidth="1"/>
    <col min="14845" max="14845" width="8.85546875" style="11" customWidth="1"/>
    <col min="14846" max="14846" width="15.42578125" style="11" customWidth="1"/>
    <col min="14847" max="14847" width="8.85546875" style="11" customWidth="1"/>
    <col min="14848" max="14848" width="18.140625" style="11" customWidth="1"/>
    <col min="14849" max="14849" width="8.85546875" style="11" customWidth="1"/>
    <col min="14850" max="14850" width="5" style="11" bestFit="1" customWidth="1"/>
    <col min="14851" max="14852" width="7.42578125" style="11" customWidth="1"/>
    <col min="14853" max="14853" width="7.140625" style="11" customWidth="1"/>
    <col min="14854" max="14854" width="7.42578125" style="11" customWidth="1"/>
    <col min="14855" max="14855" width="8.85546875" style="11" customWidth="1"/>
    <col min="14856" max="15095" width="9.140625" style="11"/>
    <col min="15096" max="15096" width="26.140625" style="11" customWidth="1"/>
    <col min="15097" max="15097" width="7.28515625" style="11" customWidth="1"/>
    <col min="15098" max="15098" width="10" style="11" customWidth="1"/>
    <col min="15099" max="15099" width="8.85546875" style="11" customWidth="1"/>
    <col min="15100" max="15100" width="15.42578125" style="11" customWidth="1"/>
    <col min="15101" max="15101" width="8.85546875" style="11" customWidth="1"/>
    <col min="15102" max="15102" width="15.42578125" style="11" customWidth="1"/>
    <col min="15103" max="15103" width="8.85546875" style="11" customWidth="1"/>
    <col min="15104" max="15104" width="18.140625" style="11" customWidth="1"/>
    <col min="15105" max="15105" width="8.85546875" style="11" customWidth="1"/>
    <col min="15106" max="15106" width="5" style="11" bestFit="1" customWidth="1"/>
    <col min="15107" max="15108" width="7.42578125" style="11" customWidth="1"/>
    <col min="15109" max="15109" width="7.140625" style="11" customWidth="1"/>
    <col min="15110" max="15110" width="7.42578125" style="11" customWidth="1"/>
    <col min="15111" max="15111" width="8.85546875" style="11" customWidth="1"/>
    <col min="15112" max="15351" width="9.140625" style="11"/>
    <col min="15352" max="15352" width="26.140625" style="11" customWidth="1"/>
    <col min="15353" max="15353" width="7.28515625" style="11" customWidth="1"/>
    <col min="15354" max="15354" width="10" style="11" customWidth="1"/>
    <col min="15355" max="15355" width="8.85546875" style="11" customWidth="1"/>
    <col min="15356" max="15356" width="15.42578125" style="11" customWidth="1"/>
    <col min="15357" max="15357" width="8.85546875" style="11" customWidth="1"/>
    <col min="15358" max="15358" width="15.42578125" style="11" customWidth="1"/>
    <col min="15359" max="15359" width="8.85546875" style="11" customWidth="1"/>
    <col min="15360" max="15360" width="18.140625" style="11" customWidth="1"/>
    <col min="15361" max="15361" width="8.85546875" style="11" customWidth="1"/>
    <col min="15362" max="15362" width="5" style="11" bestFit="1" customWidth="1"/>
    <col min="15363" max="15364" width="7.42578125" style="11" customWidth="1"/>
    <col min="15365" max="15365" width="7.140625" style="11" customWidth="1"/>
    <col min="15366" max="15366" width="7.42578125" style="11" customWidth="1"/>
    <col min="15367" max="15367" width="8.85546875" style="11" customWidth="1"/>
    <col min="15368" max="15607" width="9.140625" style="11"/>
    <col min="15608" max="15608" width="26.140625" style="11" customWidth="1"/>
    <col min="15609" max="15609" width="7.28515625" style="11" customWidth="1"/>
    <col min="15610" max="15610" width="10" style="11" customWidth="1"/>
    <col min="15611" max="15611" width="8.85546875" style="11" customWidth="1"/>
    <col min="15612" max="15612" width="15.42578125" style="11" customWidth="1"/>
    <col min="15613" max="15613" width="8.85546875" style="11" customWidth="1"/>
    <col min="15614" max="15614" width="15.42578125" style="11" customWidth="1"/>
    <col min="15615" max="15615" width="8.85546875" style="11" customWidth="1"/>
    <col min="15616" max="15616" width="18.140625" style="11" customWidth="1"/>
    <col min="15617" max="15617" width="8.85546875" style="11" customWidth="1"/>
    <col min="15618" max="15618" width="5" style="11" bestFit="1" customWidth="1"/>
    <col min="15619" max="15620" width="7.42578125" style="11" customWidth="1"/>
    <col min="15621" max="15621" width="7.140625" style="11" customWidth="1"/>
    <col min="15622" max="15622" width="7.42578125" style="11" customWidth="1"/>
    <col min="15623" max="15623" width="8.85546875" style="11" customWidth="1"/>
    <col min="15624" max="15863" width="9.140625" style="11"/>
    <col min="15864" max="15864" width="26.140625" style="11" customWidth="1"/>
    <col min="15865" max="15865" width="7.28515625" style="11" customWidth="1"/>
    <col min="15866" max="15866" width="10" style="11" customWidth="1"/>
    <col min="15867" max="15867" width="8.85546875" style="11" customWidth="1"/>
    <col min="15868" max="15868" width="15.42578125" style="11" customWidth="1"/>
    <col min="15869" max="15869" width="8.85546875" style="11" customWidth="1"/>
    <col min="15870" max="15870" width="15.42578125" style="11" customWidth="1"/>
    <col min="15871" max="15871" width="8.85546875" style="11" customWidth="1"/>
    <col min="15872" max="15872" width="18.140625" style="11" customWidth="1"/>
    <col min="15873" max="15873" width="8.85546875" style="11" customWidth="1"/>
    <col min="15874" max="15874" width="5" style="11" bestFit="1" customWidth="1"/>
    <col min="15875" max="15876" width="7.42578125" style="11" customWidth="1"/>
    <col min="15877" max="15877" width="7.140625" style="11" customWidth="1"/>
    <col min="15878" max="15878" width="7.42578125" style="11" customWidth="1"/>
    <col min="15879" max="15879" width="8.85546875" style="11" customWidth="1"/>
    <col min="15880" max="16119" width="9.140625" style="11"/>
    <col min="16120" max="16120" width="26.140625" style="11" customWidth="1"/>
    <col min="16121" max="16121" width="7.28515625" style="11" customWidth="1"/>
    <col min="16122" max="16122" width="10" style="11" customWidth="1"/>
    <col min="16123" max="16123" width="8.85546875" style="11" customWidth="1"/>
    <col min="16124" max="16124" width="15.42578125" style="11" customWidth="1"/>
    <col min="16125" max="16125" width="8.85546875" style="11" customWidth="1"/>
    <col min="16126" max="16126" width="15.42578125" style="11" customWidth="1"/>
    <col min="16127" max="16127" width="8.85546875" style="11" customWidth="1"/>
    <col min="16128" max="16128" width="18.140625" style="11" customWidth="1"/>
    <col min="16129" max="16129" width="8.85546875" style="11" customWidth="1"/>
    <col min="16130" max="16130" width="5" style="11" bestFit="1" customWidth="1"/>
    <col min="16131" max="16132" width="7.42578125" style="11" customWidth="1"/>
    <col min="16133" max="16133" width="7.140625" style="11" customWidth="1"/>
    <col min="16134" max="16134" width="7.42578125" style="11" customWidth="1"/>
    <col min="16135" max="16135" width="8.85546875" style="11" customWidth="1"/>
    <col min="16136" max="16384" width="9.140625" style="11"/>
  </cols>
  <sheetData>
    <row r="1" spans="1:16">
      <c r="A1" s="47" t="s">
        <v>81</v>
      </c>
    </row>
    <row r="2" spans="1:16">
      <c r="A2" s="47" t="s">
        <v>82</v>
      </c>
    </row>
    <row r="5" spans="1:16">
      <c r="B5" s="26"/>
      <c r="C5" s="26"/>
      <c r="D5" s="26" t="s">
        <v>83</v>
      </c>
      <c r="E5" s="26"/>
      <c r="F5" s="26" t="s">
        <v>84</v>
      </c>
      <c r="G5" s="26"/>
      <c r="H5" s="27" t="s">
        <v>85</v>
      </c>
      <c r="I5" s="26"/>
    </row>
    <row r="6" spans="1:16">
      <c r="B6" s="26" t="s">
        <v>86</v>
      </c>
      <c r="C6" s="26" t="s">
        <v>87</v>
      </c>
      <c r="D6" s="28" t="s">
        <v>88</v>
      </c>
      <c r="E6" s="26" t="s">
        <v>87</v>
      </c>
      <c r="F6" s="28" t="s">
        <v>89</v>
      </c>
      <c r="G6" s="26" t="s">
        <v>87</v>
      </c>
      <c r="H6" s="29" t="s">
        <v>90</v>
      </c>
      <c r="I6" s="26" t="s">
        <v>87</v>
      </c>
      <c r="K6" s="11" t="s">
        <v>132</v>
      </c>
    </row>
    <row r="7" spans="1:16">
      <c r="A7" s="47">
        <v>1988</v>
      </c>
      <c r="B7" s="19">
        <v>40390</v>
      </c>
      <c r="C7" s="30"/>
      <c r="D7" s="19">
        <v>2463</v>
      </c>
      <c r="E7" s="30"/>
      <c r="F7" s="19">
        <v>669</v>
      </c>
      <c r="G7" s="30"/>
      <c r="H7" s="19">
        <v>43522</v>
      </c>
      <c r="I7" s="30"/>
    </row>
    <row r="8" spans="1:16">
      <c r="A8" s="47">
        <v>1989</v>
      </c>
      <c r="B8" s="19">
        <v>44621</v>
      </c>
      <c r="C8" s="28">
        <f t="shared" ref="C8:C30" si="0">(B8-B7)/B7*100</f>
        <v>10.475365189403316</v>
      </c>
      <c r="D8" s="19">
        <v>2515</v>
      </c>
      <c r="E8" s="28">
        <f>(D8-D7)/D7*100</f>
        <v>2.1112464474218431</v>
      </c>
      <c r="F8" s="19">
        <v>655</v>
      </c>
      <c r="G8" s="28">
        <f>(F8-F7)/F7*100</f>
        <v>-2.0926756352765321</v>
      </c>
      <c r="H8" s="19">
        <v>47791</v>
      </c>
      <c r="I8" s="28">
        <f t="shared" ref="I8:I30" si="1">(H8-H7)/H7*100</f>
        <v>9.8088323146914203</v>
      </c>
      <c r="K8" s="11" t="s">
        <v>133</v>
      </c>
      <c r="L8" s="19"/>
      <c r="M8" s="19"/>
      <c r="O8" s="19"/>
    </row>
    <row r="9" spans="1:16">
      <c r="A9" s="31">
        <v>1990</v>
      </c>
      <c r="B9" s="19">
        <v>49122</v>
      </c>
      <c r="C9" s="28">
        <f t="shared" si="0"/>
        <v>10.087178682683042</v>
      </c>
      <c r="D9" s="19">
        <v>2577</v>
      </c>
      <c r="E9" s="28">
        <f t="shared" ref="E9:E30" si="2">(D9-D8)/D8*100</f>
        <v>2.4652087475149105</v>
      </c>
      <c r="F9" s="19">
        <v>833</v>
      </c>
      <c r="G9" s="28">
        <f t="shared" ref="G9:G30" si="3">(F9-F8)/F8*100</f>
        <v>27.175572519083968</v>
      </c>
      <c r="H9" s="19">
        <v>52532</v>
      </c>
      <c r="I9" s="28">
        <f t="shared" si="1"/>
        <v>9.920277876587642</v>
      </c>
      <c r="K9" s="11" t="s">
        <v>133</v>
      </c>
      <c r="L9" s="19"/>
      <c r="M9" s="19"/>
      <c r="N9" s="19"/>
      <c r="O9" s="19"/>
      <c r="P9" s="19"/>
    </row>
    <row r="10" spans="1:16">
      <c r="A10" s="47">
        <v>1991</v>
      </c>
      <c r="B10" s="19">
        <v>53434</v>
      </c>
      <c r="C10" s="28">
        <f t="shared" si="0"/>
        <v>8.7781442123692024</v>
      </c>
      <c r="D10" s="19">
        <v>2631</v>
      </c>
      <c r="E10" s="28">
        <f t="shared" si="2"/>
        <v>2.0954598370197903</v>
      </c>
      <c r="F10" s="19">
        <v>852</v>
      </c>
      <c r="G10" s="28">
        <f t="shared" si="3"/>
        <v>2.2809123649459786</v>
      </c>
      <c r="H10" s="19">
        <v>56917</v>
      </c>
      <c r="I10" s="28">
        <f t="shared" si="1"/>
        <v>8.3472930785045314</v>
      </c>
      <c r="K10" s="11" t="s">
        <v>133</v>
      </c>
      <c r="L10" s="19"/>
      <c r="M10" s="19"/>
      <c r="N10" s="19"/>
      <c r="O10" s="19"/>
      <c r="P10" s="19"/>
    </row>
    <row r="11" spans="1:16">
      <c r="A11" s="47">
        <v>1992</v>
      </c>
      <c r="B11" s="19">
        <v>58806</v>
      </c>
      <c r="C11" s="28">
        <f t="shared" si="0"/>
        <v>10.053523973500019</v>
      </c>
      <c r="D11" s="19">
        <v>2612</v>
      </c>
      <c r="E11" s="28">
        <f t="shared" si="2"/>
        <v>-0.72215887495248954</v>
      </c>
      <c r="F11" s="19">
        <v>895</v>
      </c>
      <c r="G11" s="28">
        <f t="shared" si="3"/>
        <v>5.046948356807512</v>
      </c>
      <c r="H11" s="19">
        <v>62313</v>
      </c>
      <c r="I11" s="28">
        <f t="shared" si="1"/>
        <v>9.4804715638561419</v>
      </c>
      <c r="K11" s="11" t="s">
        <v>133</v>
      </c>
      <c r="L11" s="19"/>
      <c r="M11" s="19"/>
      <c r="N11" s="19"/>
      <c r="O11" s="19"/>
      <c r="P11" s="19"/>
    </row>
    <row r="12" spans="1:16">
      <c r="A12" s="31">
        <v>1993</v>
      </c>
      <c r="B12" s="19">
        <v>62582</v>
      </c>
      <c r="C12" s="28">
        <f t="shared" si="0"/>
        <v>6.421113491820563</v>
      </c>
      <c r="D12" s="19">
        <v>2926</v>
      </c>
      <c r="E12" s="28">
        <f t="shared" si="2"/>
        <v>12.021439509954059</v>
      </c>
      <c r="F12" s="19">
        <v>984</v>
      </c>
      <c r="G12" s="28">
        <f t="shared" si="3"/>
        <v>9.9441340782122918</v>
      </c>
      <c r="H12" s="19">
        <v>66492</v>
      </c>
      <c r="I12" s="28">
        <f t="shared" si="1"/>
        <v>6.7064657455105676</v>
      </c>
      <c r="K12" s="11" t="s">
        <v>133</v>
      </c>
      <c r="L12" s="19"/>
      <c r="M12" s="19"/>
      <c r="N12" s="19"/>
      <c r="O12" s="19"/>
      <c r="P12" s="19"/>
    </row>
    <row r="13" spans="1:16">
      <c r="A13" s="31">
        <v>1994</v>
      </c>
      <c r="B13" s="19">
        <v>67534</v>
      </c>
      <c r="C13" s="28">
        <f t="shared" si="0"/>
        <v>7.9128183822824454</v>
      </c>
      <c r="D13" s="19">
        <v>2952</v>
      </c>
      <c r="E13" s="28">
        <f t="shared" si="2"/>
        <v>0.88858509911141503</v>
      </c>
      <c r="F13" s="19">
        <v>1103</v>
      </c>
      <c r="G13" s="28">
        <f t="shared" si="3"/>
        <v>12.09349593495935</v>
      </c>
      <c r="H13" s="19">
        <v>71589</v>
      </c>
      <c r="I13" s="28">
        <f t="shared" si="1"/>
        <v>7.6655838296336407</v>
      </c>
      <c r="K13" s="11" t="s">
        <v>133</v>
      </c>
      <c r="L13" s="19"/>
      <c r="M13" s="19"/>
      <c r="N13" s="19"/>
      <c r="O13" s="19"/>
      <c r="P13" s="19"/>
    </row>
    <row r="14" spans="1:16">
      <c r="A14" s="47">
        <v>1995</v>
      </c>
      <c r="B14" s="19">
        <v>69148</v>
      </c>
      <c r="C14" s="28">
        <f t="shared" si="0"/>
        <v>2.3899073059495954</v>
      </c>
      <c r="D14" s="19">
        <v>3029</v>
      </c>
      <c r="E14" s="28">
        <f t="shared" si="2"/>
        <v>2.6084010840108403</v>
      </c>
      <c r="F14" s="19">
        <v>1217</v>
      </c>
      <c r="G14" s="28">
        <f t="shared" si="3"/>
        <v>10.335448776065277</v>
      </c>
      <c r="H14" s="19">
        <v>73394</v>
      </c>
      <c r="I14" s="28">
        <f t="shared" si="1"/>
        <v>2.5213370769252257</v>
      </c>
      <c r="K14" s="11" t="s">
        <v>133</v>
      </c>
      <c r="L14" s="19"/>
      <c r="M14" s="19"/>
      <c r="N14" s="19"/>
      <c r="O14" s="19"/>
      <c r="P14" s="19"/>
    </row>
    <row r="15" spans="1:16">
      <c r="A15" s="47">
        <v>1996</v>
      </c>
      <c r="B15" s="19">
        <v>74049</v>
      </c>
      <c r="C15" s="28">
        <f t="shared" si="0"/>
        <v>7.0876959564991031</v>
      </c>
      <c r="D15" s="19">
        <v>3038</v>
      </c>
      <c r="E15" s="28">
        <f t="shared" si="2"/>
        <v>0.29712776493892373</v>
      </c>
      <c r="F15" s="19">
        <v>1204</v>
      </c>
      <c r="G15" s="28">
        <f t="shared" si="3"/>
        <v>-1.0682004930156122</v>
      </c>
      <c r="H15" s="19">
        <v>78291</v>
      </c>
      <c r="I15" s="28">
        <f t="shared" si="1"/>
        <v>6.6722075374008778</v>
      </c>
      <c r="K15" s="11" t="s">
        <v>133</v>
      </c>
      <c r="L15" s="19"/>
      <c r="M15" s="19"/>
      <c r="N15" s="19"/>
      <c r="O15" s="19"/>
      <c r="P15" s="19"/>
    </row>
    <row r="16" spans="1:16">
      <c r="A16" s="47">
        <v>1997</v>
      </c>
      <c r="B16" s="19">
        <v>79984</v>
      </c>
      <c r="C16" s="28">
        <f t="shared" si="0"/>
        <v>8.0149630649975023</v>
      </c>
      <c r="D16" s="19">
        <v>3190</v>
      </c>
      <c r="E16" s="28">
        <f t="shared" si="2"/>
        <v>5.0032916392363393</v>
      </c>
      <c r="F16" s="19">
        <v>1299</v>
      </c>
      <c r="G16" s="28">
        <f t="shared" si="3"/>
        <v>7.8903654485049834</v>
      </c>
      <c r="H16" s="19">
        <v>84473</v>
      </c>
      <c r="I16" s="28">
        <f t="shared" si="1"/>
        <v>7.8961821920782711</v>
      </c>
      <c r="K16" s="11" t="s">
        <v>133</v>
      </c>
      <c r="L16" s="19"/>
      <c r="M16" s="19"/>
      <c r="N16" s="19"/>
      <c r="O16" s="19"/>
      <c r="P16" s="19"/>
    </row>
    <row r="17" spans="1:16">
      <c r="A17" s="47">
        <v>1998</v>
      </c>
      <c r="B17" s="19">
        <v>84466</v>
      </c>
      <c r="C17" s="28">
        <f t="shared" si="0"/>
        <v>5.6036207241448288</v>
      </c>
      <c r="D17" s="19">
        <v>3446</v>
      </c>
      <c r="E17" s="28">
        <f t="shared" si="2"/>
        <v>8.0250783699059571</v>
      </c>
      <c r="F17" s="19">
        <v>1347</v>
      </c>
      <c r="G17" s="28">
        <f t="shared" si="3"/>
        <v>3.695150115473441</v>
      </c>
      <c r="H17" s="19">
        <v>89259</v>
      </c>
      <c r="I17" s="28">
        <f t="shared" si="1"/>
        <v>5.6657156724633913</v>
      </c>
      <c r="K17" s="11" t="s">
        <v>133</v>
      </c>
      <c r="L17" s="19"/>
      <c r="M17" s="19"/>
      <c r="N17" s="19"/>
      <c r="O17" s="19"/>
      <c r="P17" s="19"/>
    </row>
    <row r="18" spans="1:16">
      <c r="A18" s="47">
        <v>1999</v>
      </c>
      <c r="B18" s="19">
        <v>88829</v>
      </c>
      <c r="C18" s="28">
        <f t="shared" si="0"/>
        <v>5.1653919920441362</v>
      </c>
      <c r="D18" s="19">
        <v>3685</v>
      </c>
      <c r="E18" s="28">
        <f t="shared" si="2"/>
        <v>6.9355774811375506</v>
      </c>
      <c r="F18" s="19">
        <v>1446</v>
      </c>
      <c r="G18" s="28">
        <f t="shared" si="3"/>
        <v>7.3496659242761693</v>
      </c>
      <c r="H18" s="19">
        <v>93960</v>
      </c>
      <c r="I18" s="28">
        <f t="shared" si="1"/>
        <v>5.2666957953819784</v>
      </c>
      <c r="K18" s="11" t="s">
        <v>133</v>
      </c>
      <c r="L18" s="19"/>
      <c r="M18" s="19"/>
      <c r="N18" s="19"/>
      <c r="O18" s="19"/>
      <c r="P18" s="19"/>
    </row>
    <row r="19" spans="1:16">
      <c r="A19" s="47">
        <v>2000</v>
      </c>
      <c r="B19" s="19">
        <v>91679</v>
      </c>
      <c r="C19" s="28">
        <f t="shared" si="0"/>
        <v>3.2084116673608847</v>
      </c>
      <c r="D19" s="19">
        <v>4166</v>
      </c>
      <c r="E19" s="28">
        <f t="shared" si="2"/>
        <v>13.052917232021709</v>
      </c>
      <c r="F19" s="19">
        <v>1481</v>
      </c>
      <c r="G19" s="28">
        <f t="shared" si="3"/>
        <v>2.4204702627939145</v>
      </c>
      <c r="H19" s="19">
        <v>97326</v>
      </c>
      <c r="I19" s="28">
        <f t="shared" si="1"/>
        <v>3.5823754789272031</v>
      </c>
      <c r="K19" s="11" t="s">
        <v>133</v>
      </c>
      <c r="L19" s="19"/>
      <c r="M19" s="19"/>
      <c r="N19" s="19"/>
      <c r="O19" s="19"/>
      <c r="P19" s="19"/>
    </row>
    <row r="20" spans="1:16">
      <c r="A20" s="47">
        <v>2001</v>
      </c>
      <c r="B20" s="19">
        <v>94705</v>
      </c>
      <c r="C20" s="28">
        <f t="shared" si="0"/>
        <v>3.3006468220639409</v>
      </c>
      <c r="D20" s="19">
        <v>4498</v>
      </c>
      <c r="E20" s="28">
        <f t="shared" si="2"/>
        <v>7.969275084013443</v>
      </c>
      <c r="F20" s="19">
        <v>1665</v>
      </c>
      <c r="G20" s="28">
        <f t="shared" si="3"/>
        <v>12.424037812288994</v>
      </c>
      <c r="H20" s="19">
        <v>100868</v>
      </c>
      <c r="I20" s="28">
        <f t="shared" si="1"/>
        <v>3.6393152908780797</v>
      </c>
      <c r="K20" s="11" t="s">
        <v>133</v>
      </c>
      <c r="L20" s="19"/>
      <c r="M20" s="19"/>
      <c r="N20" s="19"/>
      <c r="O20" s="19"/>
      <c r="P20" s="19"/>
    </row>
    <row r="21" spans="1:16">
      <c r="A21" s="47">
        <v>2002</v>
      </c>
      <c r="B21" s="19">
        <v>96698</v>
      </c>
      <c r="C21" s="28">
        <f t="shared" si="0"/>
        <v>2.104429544374637</v>
      </c>
      <c r="D21" s="19">
        <v>4812</v>
      </c>
      <c r="E21" s="28">
        <f t="shared" si="2"/>
        <v>6.9808803912850159</v>
      </c>
      <c r="F21" s="19">
        <v>1808</v>
      </c>
      <c r="G21" s="28">
        <f t="shared" si="3"/>
        <v>8.5885885885885891</v>
      </c>
      <c r="H21" s="19">
        <v>103318</v>
      </c>
      <c r="I21" s="28">
        <f t="shared" si="1"/>
        <v>2.4289170004362139</v>
      </c>
      <c r="K21" s="11" t="s">
        <v>133</v>
      </c>
      <c r="L21" s="19"/>
      <c r="M21" s="19"/>
      <c r="N21" s="19"/>
      <c r="O21" s="19"/>
      <c r="P21" s="19"/>
    </row>
    <row r="22" spans="1:16">
      <c r="A22" s="47">
        <v>2003</v>
      </c>
      <c r="B22" s="19">
        <v>99437</v>
      </c>
      <c r="C22" s="28">
        <f t="shared" si="0"/>
        <v>2.8325301454011456</v>
      </c>
      <c r="D22" s="19">
        <v>4896</v>
      </c>
      <c r="E22" s="28">
        <f t="shared" si="2"/>
        <v>1.7456359102244388</v>
      </c>
      <c r="F22" s="19">
        <v>1985</v>
      </c>
      <c r="G22" s="28">
        <f t="shared" si="3"/>
        <v>9.7898230088495577</v>
      </c>
      <c r="H22" s="19">
        <v>106318</v>
      </c>
      <c r="I22" s="28">
        <f t="shared" si="1"/>
        <v>2.9036566716351455</v>
      </c>
      <c r="K22" s="11" t="s">
        <v>133</v>
      </c>
      <c r="L22" s="19"/>
      <c r="M22" s="19"/>
      <c r="N22" s="19"/>
      <c r="O22" s="19"/>
      <c r="P22" s="19"/>
    </row>
    <row r="23" spans="1:16">
      <c r="A23" s="47">
        <v>2004</v>
      </c>
      <c r="B23" s="19">
        <v>100988</v>
      </c>
      <c r="C23" s="28">
        <f t="shared" si="0"/>
        <v>1.5597815702404538</v>
      </c>
      <c r="D23" s="19">
        <v>5173</v>
      </c>
      <c r="E23" s="28">
        <f t="shared" si="2"/>
        <v>5.6576797385620914</v>
      </c>
      <c r="F23" s="19">
        <v>2142</v>
      </c>
      <c r="G23" s="28">
        <f t="shared" si="3"/>
        <v>7.9093198992443323</v>
      </c>
      <c r="H23" s="19">
        <v>108303</v>
      </c>
      <c r="I23" s="28">
        <f t="shared" si="1"/>
        <v>1.8670403882691546</v>
      </c>
      <c r="K23" s="11" t="s">
        <v>133</v>
      </c>
      <c r="L23" s="19"/>
      <c r="M23" s="19"/>
      <c r="N23" s="19"/>
      <c r="O23" s="19"/>
      <c r="P23" s="19"/>
    </row>
    <row r="24" spans="1:16">
      <c r="A24" s="47">
        <v>2005</v>
      </c>
      <c r="B24" s="19">
        <v>103001</v>
      </c>
      <c r="C24" s="28">
        <f t="shared" si="0"/>
        <v>1.9933061353824217</v>
      </c>
      <c r="D24" s="19">
        <v>5357</v>
      </c>
      <c r="E24" s="28">
        <f t="shared" si="2"/>
        <v>3.5569302145756811</v>
      </c>
      <c r="F24" s="19">
        <v>2479</v>
      </c>
      <c r="G24" s="28">
        <f t="shared" si="3"/>
        <v>15.732959850606909</v>
      </c>
      <c r="H24" s="19">
        <v>110837</v>
      </c>
      <c r="I24" s="28">
        <f t="shared" si="1"/>
        <v>2.3397320480503772</v>
      </c>
      <c r="K24" s="11" t="s">
        <v>133</v>
      </c>
      <c r="L24" s="19"/>
      <c r="M24" s="19"/>
      <c r="N24" s="19"/>
      <c r="O24" s="19"/>
      <c r="P24" s="19"/>
    </row>
    <row r="25" spans="1:16">
      <c r="A25" s="47">
        <v>2006</v>
      </c>
      <c r="B25" s="19">
        <v>106737</v>
      </c>
      <c r="C25" s="28">
        <f t="shared" si="0"/>
        <v>3.6271492509781456</v>
      </c>
      <c r="D25" s="19">
        <v>5578</v>
      </c>
      <c r="E25" s="28">
        <f t="shared" si="2"/>
        <v>4.1254433451558707</v>
      </c>
      <c r="F25" s="19">
        <v>2700</v>
      </c>
      <c r="G25" s="28">
        <f t="shared" si="3"/>
        <v>8.9148850342880195</v>
      </c>
      <c r="H25" s="19">
        <v>115015</v>
      </c>
      <c r="I25" s="28">
        <f t="shared" si="1"/>
        <v>3.7694993549085591</v>
      </c>
      <c r="K25" s="11" t="s">
        <v>133</v>
      </c>
      <c r="L25" s="19"/>
      <c r="M25" s="19"/>
      <c r="N25" s="19"/>
      <c r="O25" s="19"/>
      <c r="P25" s="19"/>
    </row>
    <row r="26" spans="1:16">
      <c r="A26" s="47">
        <v>2007</v>
      </c>
      <c r="B26" s="19">
        <v>107644</v>
      </c>
      <c r="C26" s="28">
        <f t="shared" si="0"/>
        <v>0.84975219464665486</v>
      </c>
      <c r="D26" s="19">
        <v>5398</v>
      </c>
      <c r="E26" s="28">
        <f t="shared" si="2"/>
        <v>-3.2269630692004303</v>
      </c>
      <c r="F26" s="19">
        <v>3031</v>
      </c>
      <c r="G26" s="28">
        <f t="shared" si="3"/>
        <v>12.25925925925926</v>
      </c>
      <c r="H26" s="19">
        <v>116073</v>
      </c>
      <c r="I26" s="28">
        <f t="shared" si="1"/>
        <v>0.91988001565013255</v>
      </c>
      <c r="K26" s="11" t="s">
        <v>133</v>
      </c>
      <c r="L26" s="19"/>
      <c r="M26" s="19"/>
      <c r="N26" s="19"/>
      <c r="O26" s="19"/>
      <c r="P26" s="19"/>
    </row>
    <row r="27" spans="1:16">
      <c r="A27" s="47">
        <v>2008</v>
      </c>
      <c r="B27" s="19">
        <v>108926</v>
      </c>
      <c r="C27" s="28">
        <f t="shared" si="0"/>
        <v>1.1909628033146298</v>
      </c>
      <c r="D27" s="19">
        <v>5459</v>
      </c>
      <c r="E27" s="28">
        <f t="shared" si="2"/>
        <v>1.1300481659874029</v>
      </c>
      <c r="F27" s="19">
        <v>3277</v>
      </c>
      <c r="G27" s="28">
        <f t="shared" si="3"/>
        <v>8.1161332893434501</v>
      </c>
      <c r="H27" s="19">
        <v>117662</v>
      </c>
      <c r="I27" s="28">
        <f t="shared" si="1"/>
        <v>1.3689660816899711</v>
      </c>
      <c r="K27" s="11" t="s">
        <v>133</v>
      </c>
      <c r="L27" s="19"/>
      <c r="M27" s="19"/>
      <c r="N27" s="19"/>
      <c r="O27" s="19"/>
      <c r="P27" s="19"/>
    </row>
    <row r="28" spans="1:16">
      <c r="A28" s="47">
        <v>2009</v>
      </c>
      <c r="B28" s="19">
        <v>112782</v>
      </c>
      <c r="C28" s="28">
        <f t="shared" si="0"/>
        <v>3.5400179938673961</v>
      </c>
      <c r="D28" s="19">
        <v>5606</v>
      </c>
      <c r="E28" s="28">
        <f t="shared" si="2"/>
        <v>2.6928008792819198</v>
      </c>
      <c r="F28" s="19">
        <v>3492</v>
      </c>
      <c r="G28" s="28">
        <f t="shared" si="3"/>
        <v>6.5608788526090933</v>
      </c>
      <c r="H28" s="19">
        <v>121880</v>
      </c>
      <c r="I28" s="28">
        <f t="shared" si="1"/>
        <v>3.5848447247199609</v>
      </c>
      <c r="K28" s="11" t="s">
        <v>133</v>
      </c>
      <c r="L28" s="19"/>
      <c r="M28" s="19"/>
      <c r="N28" s="19"/>
      <c r="O28" s="19"/>
      <c r="P28" s="19"/>
    </row>
    <row r="29" spans="1:16">
      <c r="A29" s="47">
        <v>2010</v>
      </c>
      <c r="B29" s="19">
        <v>112737</v>
      </c>
      <c r="C29" s="28">
        <f t="shared" si="0"/>
        <v>-3.9899984040006387E-2</v>
      </c>
      <c r="D29" s="19">
        <v>5586</v>
      </c>
      <c r="E29" s="28">
        <f t="shared" si="2"/>
        <v>-0.35676061362825545</v>
      </c>
      <c r="F29" s="19">
        <v>3744</v>
      </c>
      <c r="G29" s="28">
        <f t="shared" si="3"/>
        <v>7.216494845360824</v>
      </c>
      <c r="H29" s="19">
        <v>122067</v>
      </c>
      <c r="I29" s="28">
        <f t="shared" si="1"/>
        <v>0.15342960288808663</v>
      </c>
      <c r="K29" s="11" t="s">
        <v>133</v>
      </c>
      <c r="L29" s="19"/>
      <c r="M29" s="19"/>
      <c r="N29" s="19"/>
      <c r="O29" s="19"/>
      <c r="P29" s="19"/>
    </row>
    <row r="30" spans="1:16">
      <c r="A30" s="47">
        <v>2011</v>
      </c>
      <c r="B30" s="19">
        <v>110580</v>
      </c>
      <c r="C30" s="28">
        <f t="shared" si="0"/>
        <v>-1.913302642433274</v>
      </c>
      <c r="D30" s="19">
        <v>5496</v>
      </c>
      <c r="E30" s="28">
        <f t="shared" si="2"/>
        <v>-1.6111707841031151</v>
      </c>
      <c r="F30" s="19">
        <v>3894</v>
      </c>
      <c r="G30" s="28">
        <f t="shared" si="3"/>
        <v>4.0064102564102564</v>
      </c>
      <c r="H30" s="19">
        <v>119970</v>
      </c>
      <c r="I30" s="28">
        <f t="shared" si="1"/>
        <v>-1.7179090171790903</v>
      </c>
      <c r="M30" s="19"/>
      <c r="N30" s="19"/>
      <c r="O30" s="19"/>
      <c r="P30" s="19"/>
    </row>
    <row r="31" spans="1:16">
      <c r="B31" s="34"/>
      <c r="C31" s="34"/>
      <c r="D31" s="34"/>
      <c r="E31" s="34"/>
      <c r="F31" s="34"/>
      <c r="G31" s="34"/>
      <c r="I31" s="34"/>
    </row>
    <row r="32" spans="1:16">
      <c r="B32" s="34"/>
      <c r="C32" s="34"/>
      <c r="D32" s="34"/>
      <c r="E32" s="34"/>
      <c r="F32" s="34"/>
      <c r="G32" s="34"/>
      <c r="I32" s="34"/>
    </row>
    <row r="33" spans="2:9">
      <c r="B33" s="34"/>
      <c r="C33" s="34"/>
      <c r="D33" s="34"/>
      <c r="E33" s="34"/>
      <c r="F33" s="34"/>
      <c r="G33" s="34"/>
      <c r="I33" s="34"/>
    </row>
    <row r="34" spans="2:9">
      <c r="B34" s="34"/>
      <c r="C34" s="34"/>
      <c r="D34" s="34"/>
      <c r="E34" s="34"/>
      <c r="F34" s="34"/>
      <c r="G34" s="34"/>
      <c r="I34" s="34"/>
    </row>
    <row r="35" spans="2:9">
      <c r="B35" s="34"/>
      <c r="C35" s="34"/>
      <c r="D35" s="34"/>
      <c r="E35" s="34"/>
      <c r="F35" s="34"/>
      <c r="G35" s="34"/>
      <c r="I35" s="34"/>
    </row>
    <row r="36" spans="2:9">
      <c r="B36" s="34"/>
      <c r="C36" s="34"/>
      <c r="D36" s="34"/>
      <c r="E36" s="34"/>
      <c r="F36" s="34"/>
      <c r="G36" s="34"/>
      <c r="I36" s="34"/>
    </row>
  </sheetData>
  <pageMargins left="0.75" right="0.75" top="1" bottom="1" header="0.5" footer="0.5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"/>
  <sheetViews>
    <sheetView showGridLines="0" zoomScaleNormal="100" workbookViewId="0"/>
  </sheetViews>
  <sheetFormatPr defaultRowHeight="15"/>
  <cols>
    <col min="1" max="1" width="7.42578125" style="218" customWidth="1"/>
    <col min="2" max="3" width="6.85546875" style="219" customWidth="1"/>
    <col min="4" max="6" width="6.85546875" style="192" customWidth="1"/>
    <col min="7" max="7" width="6.85546875" style="220" customWidth="1"/>
    <col min="8" max="8" width="6.85546875" style="219" customWidth="1"/>
    <col min="9" max="11" width="6.85546875" style="192" customWidth="1"/>
    <col min="12" max="13" width="6.85546875" style="219" customWidth="1"/>
    <col min="14" max="16" width="6.85546875" style="192" customWidth="1"/>
    <col min="17" max="18" width="6.85546875" style="219" customWidth="1"/>
    <col min="19" max="21" width="6.85546875" style="192" customWidth="1"/>
    <col min="22" max="22" width="6.42578125" style="178" bestFit="1" customWidth="1"/>
    <col min="23" max="23" width="5.7109375" style="178" customWidth="1"/>
    <col min="24" max="27" width="10.85546875" style="178" customWidth="1"/>
    <col min="28" max="233" width="9.140625" style="178"/>
    <col min="234" max="234" width="27.28515625" style="178" bestFit="1" customWidth="1"/>
    <col min="235" max="235" width="7.42578125" style="178" customWidth="1"/>
    <col min="236" max="255" width="5.7109375" style="178" customWidth="1"/>
    <col min="256" max="256" width="6.42578125" style="178" bestFit="1" customWidth="1"/>
    <col min="257" max="489" width="9.140625" style="178"/>
    <col min="490" max="490" width="27.28515625" style="178" bestFit="1" customWidth="1"/>
    <col min="491" max="491" width="7.42578125" style="178" customWidth="1"/>
    <col min="492" max="511" width="5.7109375" style="178" customWidth="1"/>
    <col min="512" max="512" width="6.42578125" style="178" bestFit="1" customWidth="1"/>
    <col min="513" max="745" width="9.140625" style="178"/>
    <col min="746" max="746" width="27.28515625" style="178" bestFit="1" customWidth="1"/>
    <col min="747" max="747" width="7.42578125" style="178" customWidth="1"/>
    <col min="748" max="767" width="5.7109375" style="178" customWidth="1"/>
    <col min="768" max="768" width="6.42578125" style="178" bestFit="1" customWidth="1"/>
    <col min="769" max="1001" width="9.140625" style="178"/>
    <col min="1002" max="1002" width="27.28515625" style="178" bestFit="1" customWidth="1"/>
    <col min="1003" max="1003" width="7.42578125" style="178" customWidth="1"/>
    <col min="1004" max="1023" width="5.7109375" style="178" customWidth="1"/>
    <col min="1024" max="1024" width="6.42578125" style="178" bestFit="1" customWidth="1"/>
    <col min="1025" max="1257" width="9.140625" style="178"/>
    <col min="1258" max="1258" width="27.28515625" style="178" bestFit="1" customWidth="1"/>
    <col min="1259" max="1259" width="7.42578125" style="178" customWidth="1"/>
    <col min="1260" max="1279" width="5.7109375" style="178" customWidth="1"/>
    <col min="1280" max="1280" width="6.42578125" style="178" bestFit="1" customWidth="1"/>
    <col min="1281" max="1513" width="9.140625" style="178"/>
    <col min="1514" max="1514" width="27.28515625" style="178" bestFit="1" customWidth="1"/>
    <col min="1515" max="1515" width="7.42578125" style="178" customWidth="1"/>
    <col min="1516" max="1535" width="5.7109375" style="178" customWidth="1"/>
    <col min="1536" max="1536" width="6.42578125" style="178" bestFit="1" customWidth="1"/>
    <col min="1537" max="1769" width="9.140625" style="178"/>
    <col min="1770" max="1770" width="27.28515625" style="178" bestFit="1" customWidth="1"/>
    <col min="1771" max="1771" width="7.42578125" style="178" customWidth="1"/>
    <col min="1772" max="1791" width="5.7109375" style="178" customWidth="1"/>
    <col min="1792" max="1792" width="6.42578125" style="178" bestFit="1" customWidth="1"/>
    <col min="1793" max="2025" width="9.140625" style="178"/>
    <col min="2026" max="2026" width="27.28515625" style="178" bestFit="1" customWidth="1"/>
    <col min="2027" max="2027" width="7.42578125" style="178" customWidth="1"/>
    <col min="2028" max="2047" width="5.7109375" style="178" customWidth="1"/>
    <col min="2048" max="2048" width="6.42578125" style="178" bestFit="1" customWidth="1"/>
    <col min="2049" max="2281" width="9.140625" style="178"/>
    <col min="2282" max="2282" width="27.28515625" style="178" bestFit="1" customWidth="1"/>
    <col min="2283" max="2283" width="7.42578125" style="178" customWidth="1"/>
    <col min="2284" max="2303" width="5.7109375" style="178" customWidth="1"/>
    <col min="2304" max="2304" width="6.42578125" style="178" bestFit="1" customWidth="1"/>
    <col min="2305" max="2537" width="9.140625" style="178"/>
    <col min="2538" max="2538" width="27.28515625" style="178" bestFit="1" customWidth="1"/>
    <col min="2539" max="2539" width="7.42578125" style="178" customWidth="1"/>
    <col min="2540" max="2559" width="5.7109375" style="178" customWidth="1"/>
    <col min="2560" max="2560" width="6.42578125" style="178" bestFit="1" customWidth="1"/>
    <col min="2561" max="2793" width="9.140625" style="178"/>
    <col min="2794" max="2794" width="27.28515625" style="178" bestFit="1" customWidth="1"/>
    <col min="2795" max="2795" width="7.42578125" style="178" customWidth="1"/>
    <col min="2796" max="2815" width="5.7109375" style="178" customWidth="1"/>
    <col min="2816" max="2816" width="6.42578125" style="178" bestFit="1" customWidth="1"/>
    <col min="2817" max="3049" width="9.140625" style="178"/>
    <col min="3050" max="3050" width="27.28515625" style="178" bestFit="1" customWidth="1"/>
    <col min="3051" max="3051" width="7.42578125" style="178" customWidth="1"/>
    <col min="3052" max="3071" width="5.7109375" style="178" customWidth="1"/>
    <col min="3072" max="3072" width="6.42578125" style="178" bestFit="1" customWidth="1"/>
    <col min="3073" max="3305" width="9.140625" style="178"/>
    <col min="3306" max="3306" width="27.28515625" style="178" bestFit="1" customWidth="1"/>
    <col min="3307" max="3307" width="7.42578125" style="178" customWidth="1"/>
    <col min="3308" max="3327" width="5.7109375" style="178" customWidth="1"/>
    <col min="3328" max="3328" width="6.42578125" style="178" bestFit="1" customWidth="1"/>
    <col min="3329" max="3561" width="9.140625" style="178"/>
    <col min="3562" max="3562" width="27.28515625" style="178" bestFit="1" customWidth="1"/>
    <col min="3563" max="3563" width="7.42578125" style="178" customWidth="1"/>
    <col min="3564" max="3583" width="5.7109375" style="178" customWidth="1"/>
    <col min="3584" max="3584" width="6.42578125" style="178" bestFit="1" customWidth="1"/>
    <col min="3585" max="3817" width="9.140625" style="178"/>
    <col min="3818" max="3818" width="27.28515625" style="178" bestFit="1" customWidth="1"/>
    <col min="3819" max="3819" width="7.42578125" style="178" customWidth="1"/>
    <col min="3820" max="3839" width="5.7109375" style="178" customWidth="1"/>
    <col min="3840" max="3840" width="6.42578125" style="178" bestFit="1" customWidth="1"/>
    <col min="3841" max="4073" width="9.140625" style="178"/>
    <col min="4074" max="4074" width="27.28515625" style="178" bestFit="1" customWidth="1"/>
    <col min="4075" max="4075" width="7.42578125" style="178" customWidth="1"/>
    <col min="4076" max="4095" width="5.7109375" style="178" customWidth="1"/>
    <col min="4096" max="4096" width="6.42578125" style="178" bestFit="1" customWidth="1"/>
    <col min="4097" max="4329" width="9.140625" style="178"/>
    <col min="4330" max="4330" width="27.28515625" style="178" bestFit="1" customWidth="1"/>
    <col min="4331" max="4331" width="7.42578125" style="178" customWidth="1"/>
    <col min="4332" max="4351" width="5.7109375" style="178" customWidth="1"/>
    <col min="4352" max="4352" width="6.42578125" style="178" bestFit="1" customWidth="1"/>
    <col min="4353" max="4585" width="9.140625" style="178"/>
    <col min="4586" max="4586" width="27.28515625" style="178" bestFit="1" customWidth="1"/>
    <col min="4587" max="4587" width="7.42578125" style="178" customWidth="1"/>
    <col min="4588" max="4607" width="5.7109375" style="178" customWidth="1"/>
    <col min="4608" max="4608" width="6.42578125" style="178" bestFit="1" customWidth="1"/>
    <col min="4609" max="4841" width="9.140625" style="178"/>
    <col min="4842" max="4842" width="27.28515625" style="178" bestFit="1" customWidth="1"/>
    <col min="4843" max="4843" width="7.42578125" style="178" customWidth="1"/>
    <col min="4844" max="4863" width="5.7109375" style="178" customWidth="1"/>
    <col min="4864" max="4864" width="6.42578125" style="178" bestFit="1" customWidth="1"/>
    <col min="4865" max="5097" width="9.140625" style="178"/>
    <col min="5098" max="5098" width="27.28515625" style="178" bestFit="1" customWidth="1"/>
    <col min="5099" max="5099" width="7.42578125" style="178" customWidth="1"/>
    <col min="5100" max="5119" width="5.7109375" style="178" customWidth="1"/>
    <col min="5120" max="5120" width="6.42578125" style="178" bestFit="1" customWidth="1"/>
    <col min="5121" max="5353" width="9.140625" style="178"/>
    <col min="5354" max="5354" width="27.28515625" style="178" bestFit="1" customWidth="1"/>
    <col min="5355" max="5355" width="7.42578125" style="178" customWidth="1"/>
    <col min="5356" max="5375" width="5.7109375" style="178" customWidth="1"/>
    <col min="5376" max="5376" width="6.42578125" style="178" bestFit="1" customWidth="1"/>
    <col min="5377" max="5609" width="9.140625" style="178"/>
    <col min="5610" max="5610" width="27.28515625" style="178" bestFit="1" customWidth="1"/>
    <col min="5611" max="5611" width="7.42578125" style="178" customWidth="1"/>
    <col min="5612" max="5631" width="5.7109375" style="178" customWidth="1"/>
    <col min="5632" max="5632" width="6.42578125" style="178" bestFit="1" customWidth="1"/>
    <col min="5633" max="5865" width="9.140625" style="178"/>
    <col min="5866" max="5866" width="27.28515625" style="178" bestFit="1" customWidth="1"/>
    <col min="5867" max="5867" width="7.42578125" style="178" customWidth="1"/>
    <col min="5868" max="5887" width="5.7109375" style="178" customWidth="1"/>
    <col min="5888" max="5888" width="6.42578125" style="178" bestFit="1" customWidth="1"/>
    <col min="5889" max="6121" width="9.140625" style="178"/>
    <col min="6122" max="6122" width="27.28515625" style="178" bestFit="1" customWidth="1"/>
    <col min="6123" max="6123" width="7.42578125" style="178" customWidth="1"/>
    <col min="6124" max="6143" width="5.7109375" style="178" customWidth="1"/>
    <col min="6144" max="6144" width="6.42578125" style="178" bestFit="1" customWidth="1"/>
    <col min="6145" max="6377" width="9.140625" style="178"/>
    <col min="6378" max="6378" width="27.28515625" style="178" bestFit="1" customWidth="1"/>
    <col min="6379" max="6379" width="7.42578125" style="178" customWidth="1"/>
    <col min="6380" max="6399" width="5.7109375" style="178" customWidth="1"/>
    <col min="6400" max="6400" width="6.42578125" style="178" bestFit="1" customWidth="1"/>
    <col min="6401" max="6633" width="9.140625" style="178"/>
    <col min="6634" max="6634" width="27.28515625" style="178" bestFit="1" customWidth="1"/>
    <col min="6635" max="6635" width="7.42578125" style="178" customWidth="1"/>
    <col min="6636" max="6655" width="5.7109375" style="178" customWidth="1"/>
    <col min="6656" max="6656" width="6.42578125" style="178" bestFit="1" customWidth="1"/>
    <col min="6657" max="6889" width="9.140625" style="178"/>
    <col min="6890" max="6890" width="27.28515625" style="178" bestFit="1" customWidth="1"/>
    <col min="6891" max="6891" width="7.42578125" style="178" customWidth="1"/>
    <col min="6892" max="6911" width="5.7109375" style="178" customWidth="1"/>
    <col min="6912" max="6912" width="6.42578125" style="178" bestFit="1" customWidth="1"/>
    <col min="6913" max="7145" width="9.140625" style="178"/>
    <col min="7146" max="7146" width="27.28515625" style="178" bestFit="1" customWidth="1"/>
    <col min="7147" max="7147" width="7.42578125" style="178" customWidth="1"/>
    <col min="7148" max="7167" width="5.7109375" style="178" customWidth="1"/>
    <col min="7168" max="7168" width="6.42578125" style="178" bestFit="1" customWidth="1"/>
    <col min="7169" max="7401" width="9.140625" style="178"/>
    <col min="7402" max="7402" width="27.28515625" style="178" bestFit="1" customWidth="1"/>
    <col min="7403" max="7403" width="7.42578125" style="178" customWidth="1"/>
    <col min="7404" max="7423" width="5.7109375" style="178" customWidth="1"/>
    <col min="7424" max="7424" width="6.42578125" style="178" bestFit="1" customWidth="1"/>
    <col min="7425" max="7657" width="9.140625" style="178"/>
    <col min="7658" max="7658" width="27.28515625" style="178" bestFit="1" customWidth="1"/>
    <col min="7659" max="7659" width="7.42578125" style="178" customWidth="1"/>
    <col min="7660" max="7679" width="5.7109375" style="178" customWidth="1"/>
    <col min="7680" max="7680" width="6.42578125" style="178" bestFit="1" customWidth="1"/>
    <col min="7681" max="7913" width="9.140625" style="178"/>
    <col min="7914" max="7914" width="27.28515625" style="178" bestFit="1" customWidth="1"/>
    <col min="7915" max="7915" width="7.42578125" style="178" customWidth="1"/>
    <col min="7916" max="7935" width="5.7109375" style="178" customWidth="1"/>
    <col min="7936" max="7936" width="6.42578125" style="178" bestFit="1" customWidth="1"/>
    <col min="7937" max="8169" width="9.140625" style="178"/>
    <col min="8170" max="8170" width="27.28515625" style="178" bestFit="1" customWidth="1"/>
    <col min="8171" max="8171" width="7.42578125" style="178" customWidth="1"/>
    <col min="8172" max="8191" width="5.7109375" style="178" customWidth="1"/>
    <col min="8192" max="8192" width="6.42578125" style="178" bestFit="1" customWidth="1"/>
    <col min="8193" max="8425" width="9.140625" style="178"/>
    <col min="8426" max="8426" width="27.28515625" style="178" bestFit="1" customWidth="1"/>
    <col min="8427" max="8427" width="7.42578125" style="178" customWidth="1"/>
    <col min="8428" max="8447" width="5.7109375" style="178" customWidth="1"/>
    <col min="8448" max="8448" width="6.42578125" style="178" bestFit="1" customWidth="1"/>
    <col min="8449" max="8681" width="9.140625" style="178"/>
    <col min="8682" max="8682" width="27.28515625" style="178" bestFit="1" customWidth="1"/>
    <col min="8683" max="8683" width="7.42578125" style="178" customWidth="1"/>
    <col min="8684" max="8703" width="5.7109375" style="178" customWidth="1"/>
    <col min="8704" max="8704" width="6.42578125" style="178" bestFit="1" customWidth="1"/>
    <col min="8705" max="8937" width="9.140625" style="178"/>
    <col min="8938" max="8938" width="27.28515625" style="178" bestFit="1" customWidth="1"/>
    <col min="8939" max="8939" width="7.42578125" style="178" customWidth="1"/>
    <col min="8940" max="8959" width="5.7109375" style="178" customWidth="1"/>
    <col min="8960" max="8960" width="6.42578125" style="178" bestFit="1" customWidth="1"/>
    <col min="8961" max="9193" width="9.140625" style="178"/>
    <col min="9194" max="9194" width="27.28515625" style="178" bestFit="1" customWidth="1"/>
    <col min="9195" max="9195" width="7.42578125" style="178" customWidth="1"/>
    <col min="9196" max="9215" width="5.7109375" style="178" customWidth="1"/>
    <col min="9216" max="9216" width="6.42578125" style="178" bestFit="1" customWidth="1"/>
    <col min="9217" max="9449" width="9.140625" style="178"/>
    <col min="9450" max="9450" width="27.28515625" style="178" bestFit="1" customWidth="1"/>
    <col min="9451" max="9451" width="7.42578125" style="178" customWidth="1"/>
    <col min="9452" max="9471" width="5.7109375" style="178" customWidth="1"/>
    <col min="9472" max="9472" width="6.42578125" style="178" bestFit="1" customWidth="1"/>
    <col min="9473" max="9705" width="9.140625" style="178"/>
    <col min="9706" max="9706" width="27.28515625" style="178" bestFit="1" customWidth="1"/>
    <col min="9707" max="9707" width="7.42578125" style="178" customWidth="1"/>
    <col min="9708" max="9727" width="5.7109375" style="178" customWidth="1"/>
    <col min="9728" max="9728" width="6.42578125" style="178" bestFit="1" customWidth="1"/>
    <col min="9729" max="9961" width="9.140625" style="178"/>
    <col min="9962" max="9962" width="27.28515625" style="178" bestFit="1" customWidth="1"/>
    <col min="9963" max="9963" width="7.42578125" style="178" customWidth="1"/>
    <col min="9964" max="9983" width="5.7109375" style="178" customWidth="1"/>
    <col min="9984" max="9984" width="6.42578125" style="178" bestFit="1" customWidth="1"/>
    <col min="9985" max="10217" width="9.140625" style="178"/>
    <col min="10218" max="10218" width="27.28515625" style="178" bestFit="1" customWidth="1"/>
    <col min="10219" max="10219" width="7.42578125" style="178" customWidth="1"/>
    <col min="10220" max="10239" width="5.7109375" style="178" customWidth="1"/>
    <col min="10240" max="10240" width="6.42578125" style="178" bestFit="1" customWidth="1"/>
    <col min="10241" max="10473" width="9.140625" style="178"/>
    <col min="10474" max="10474" width="27.28515625" style="178" bestFit="1" customWidth="1"/>
    <col min="10475" max="10475" width="7.42578125" style="178" customWidth="1"/>
    <col min="10476" max="10495" width="5.7109375" style="178" customWidth="1"/>
    <col min="10496" max="10496" width="6.42578125" style="178" bestFit="1" customWidth="1"/>
    <col min="10497" max="10729" width="9.140625" style="178"/>
    <col min="10730" max="10730" width="27.28515625" style="178" bestFit="1" customWidth="1"/>
    <col min="10731" max="10731" width="7.42578125" style="178" customWidth="1"/>
    <col min="10732" max="10751" width="5.7109375" style="178" customWidth="1"/>
    <col min="10752" max="10752" width="6.42578125" style="178" bestFit="1" customWidth="1"/>
    <col min="10753" max="10985" width="9.140625" style="178"/>
    <col min="10986" max="10986" width="27.28515625" style="178" bestFit="1" customWidth="1"/>
    <col min="10987" max="10987" width="7.42578125" style="178" customWidth="1"/>
    <col min="10988" max="11007" width="5.7109375" style="178" customWidth="1"/>
    <col min="11008" max="11008" width="6.42578125" style="178" bestFit="1" customWidth="1"/>
    <col min="11009" max="11241" width="9.140625" style="178"/>
    <col min="11242" max="11242" width="27.28515625" style="178" bestFit="1" customWidth="1"/>
    <col min="11243" max="11243" width="7.42578125" style="178" customWidth="1"/>
    <col min="11244" max="11263" width="5.7109375" style="178" customWidth="1"/>
    <col min="11264" max="11264" width="6.42578125" style="178" bestFit="1" customWidth="1"/>
    <col min="11265" max="11497" width="9.140625" style="178"/>
    <col min="11498" max="11498" width="27.28515625" style="178" bestFit="1" customWidth="1"/>
    <col min="11499" max="11499" width="7.42578125" style="178" customWidth="1"/>
    <col min="11500" max="11519" width="5.7109375" style="178" customWidth="1"/>
    <col min="11520" max="11520" width="6.42578125" style="178" bestFit="1" customWidth="1"/>
    <col min="11521" max="11753" width="9.140625" style="178"/>
    <col min="11754" max="11754" width="27.28515625" style="178" bestFit="1" customWidth="1"/>
    <col min="11755" max="11755" width="7.42578125" style="178" customWidth="1"/>
    <col min="11756" max="11775" width="5.7109375" style="178" customWidth="1"/>
    <col min="11776" max="11776" width="6.42578125" style="178" bestFit="1" customWidth="1"/>
    <col min="11777" max="12009" width="9.140625" style="178"/>
    <col min="12010" max="12010" width="27.28515625" style="178" bestFit="1" customWidth="1"/>
    <col min="12011" max="12011" width="7.42578125" style="178" customWidth="1"/>
    <col min="12012" max="12031" width="5.7109375" style="178" customWidth="1"/>
    <col min="12032" max="12032" width="6.42578125" style="178" bestFit="1" customWidth="1"/>
    <col min="12033" max="12265" width="9.140625" style="178"/>
    <col min="12266" max="12266" width="27.28515625" style="178" bestFit="1" customWidth="1"/>
    <col min="12267" max="12267" width="7.42578125" style="178" customWidth="1"/>
    <col min="12268" max="12287" width="5.7109375" style="178" customWidth="1"/>
    <col min="12288" max="12288" width="6.42578125" style="178" bestFit="1" customWidth="1"/>
    <col min="12289" max="12521" width="9.140625" style="178"/>
    <col min="12522" max="12522" width="27.28515625" style="178" bestFit="1" customWidth="1"/>
    <col min="12523" max="12523" width="7.42578125" style="178" customWidth="1"/>
    <col min="12524" max="12543" width="5.7109375" style="178" customWidth="1"/>
    <col min="12544" max="12544" width="6.42578125" style="178" bestFit="1" customWidth="1"/>
    <col min="12545" max="12777" width="9.140625" style="178"/>
    <col min="12778" max="12778" width="27.28515625" style="178" bestFit="1" customWidth="1"/>
    <col min="12779" max="12779" width="7.42578125" style="178" customWidth="1"/>
    <col min="12780" max="12799" width="5.7109375" style="178" customWidth="1"/>
    <col min="12800" max="12800" width="6.42578125" style="178" bestFit="1" customWidth="1"/>
    <col min="12801" max="13033" width="9.140625" style="178"/>
    <col min="13034" max="13034" width="27.28515625" style="178" bestFit="1" customWidth="1"/>
    <col min="13035" max="13035" width="7.42578125" style="178" customWidth="1"/>
    <col min="13036" max="13055" width="5.7109375" style="178" customWidth="1"/>
    <col min="13056" max="13056" width="6.42578125" style="178" bestFit="1" customWidth="1"/>
    <col min="13057" max="13289" width="9.140625" style="178"/>
    <col min="13290" max="13290" width="27.28515625" style="178" bestFit="1" customWidth="1"/>
    <col min="13291" max="13291" width="7.42578125" style="178" customWidth="1"/>
    <col min="13292" max="13311" width="5.7109375" style="178" customWidth="1"/>
    <col min="13312" max="13312" width="6.42578125" style="178" bestFit="1" customWidth="1"/>
    <col min="13313" max="13545" width="9.140625" style="178"/>
    <col min="13546" max="13546" width="27.28515625" style="178" bestFit="1" customWidth="1"/>
    <col min="13547" max="13547" width="7.42578125" style="178" customWidth="1"/>
    <col min="13548" max="13567" width="5.7109375" style="178" customWidth="1"/>
    <col min="13568" max="13568" width="6.42578125" style="178" bestFit="1" customWidth="1"/>
    <col min="13569" max="13801" width="9.140625" style="178"/>
    <col min="13802" max="13802" width="27.28515625" style="178" bestFit="1" customWidth="1"/>
    <col min="13803" max="13803" width="7.42578125" style="178" customWidth="1"/>
    <col min="13804" max="13823" width="5.7109375" style="178" customWidth="1"/>
    <col min="13824" max="13824" width="6.42578125" style="178" bestFit="1" customWidth="1"/>
    <col min="13825" max="14057" width="9.140625" style="178"/>
    <col min="14058" max="14058" width="27.28515625" style="178" bestFit="1" customWidth="1"/>
    <col min="14059" max="14059" width="7.42578125" style="178" customWidth="1"/>
    <col min="14060" max="14079" width="5.7109375" style="178" customWidth="1"/>
    <col min="14080" max="14080" width="6.42578125" style="178" bestFit="1" customWidth="1"/>
    <col min="14081" max="14313" width="9.140625" style="178"/>
    <col min="14314" max="14314" width="27.28515625" style="178" bestFit="1" customWidth="1"/>
    <col min="14315" max="14315" width="7.42578125" style="178" customWidth="1"/>
    <col min="14316" max="14335" width="5.7109375" style="178" customWidth="1"/>
    <col min="14336" max="14336" width="6.42578125" style="178" bestFit="1" customWidth="1"/>
    <col min="14337" max="14569" width="9.140625" style="178"/>
    <col min="14570" max="14570" width="27.28515625" style="178" bestFit="1" customWidth="1"/>
    <col min="14571" max="14571" width="7.42578125" style="178" customWidth="1"/>
    <col min="14572" max="14591" width="5.7109375" style="178" customWidth="1"/>
    <col min="14592" max="14592" width="6.42578125" style="178" bestFit="1" customWidth="1"/>
    <col min="14593" max="14825" width="9.140625" style="178"/>
    <col min="14826" max="14826" width="27.28515625" style="178" bestFit="1" customWidth="1"/>
    <col min="14827" max="14827" width="7.42578125" style="178" customWidth="1"/>
    <col min="14828" max="14847" width="5.7109375" style="178" customWidth="1"/>
    <col min="14848" max="14848" width="6.42578125" style="178" bestFit="1" customWidth="1"/>
    <col min="14849" max="15081" width="9.140625" style="178"/>
    <col min="15082" max="15082" width="27.28515625" style="178" bestFit="1" customWidth="1"/>
    <col min="15083" max="15083" width="7.42578125" style="178" customWidth="1"/>
    <col min="15084" max="15103" width="5.7109375" style="178" customWidth="1"/>
    <col min="15104" max="15104" width="6.42578125" style="178" bestFit="1" customWidth="1"/>
    <col min="15105" max="15337" width="9.140625" style="178"/>
    <col min="15338" max="15338" width="27.28515625" style="178" bestFit="1" customWidth="1"/>
    <col min="15339" max="15339" width="7.42578125" style="178" customWidth="1"/>
    <col min="15340" max="15359" width="5.7109375" style="178" customWidth="1"/>
    <col min="15360" max="15360" width="6.42578125" style="178" bestFit="1" customWidth="1"/>
    <col min="15361" max="15593" width="9.140625" style="178"/>
    <col min="15594" max="15594" width="27.28515625" style="178" bestFit="1" customWidth="1"/>
    <col min="15595" max="15595" width="7.42578125" style="178" customWidth="1"/>
    <col min="15596" max="15615" width="5.7109375" style="178" customWidth="1"/>
    <col min="15616" max="15616" width="6.42578125" style="178" bestFit="1" customWidth="1"/>
    <col min="15617" max="15849" width="9.140625" style="178"/>
    <col min="15850" max="15850" width="27.28515625" style="178" bestFit="1" customWidth="1"/>
    <col min="15851" max="15851" width="7.42578125" style="178" customWidth="1"/>
    <col min="15852" max="15871" width="5.7109375" style="178" customWidth="1"/>
    <col min="15872" max="15872" width="6.42578125" style="178" bestFit="1" customWidth="1"/>
    <col min="15873" max="16105" width="9.140625" style="178"/>
    <col min="16106" max="16106" width="27.28515625" style="178" bestFit="1" customWidth="1"/>
    <col min="16107" max="16107" width="7.42578125" style="178" customWidth="1"/>
    <col min="16108" max="16127" width="5.7109375" style="178" customWidth="1"/>
    <col min="16128" max="16128" width="6.42578125" style="178" bestFit="1" customWidth="1"/>
    <col min="16129" max="16384" width="9.140625" style="178"/>
  </cols>
  <sheetData>
    <row r="1" spans="1:27">
      <c r="A1" s="218" t="s">
        <v>367</v>
      </c>
    </row>
    <row r="2" spans="1:27">
      <c r="A2" s="218" t="s">
        <v>368</v>
      </c>
    </row>
    <row r="5" spans="1:27">
      <c r="A5" s="218" t="s">
        <v>369</v>
      </c>
      <c r="W5" s="178" t="s">
        <v>370</v>
      </c>
    </row>
    <row r="6" spans="1:27">
      <c r="B6" s="355" t="s">
        <v>371</v>
      </c>
      <c r="C6" s="355"/>
      <c r="D6" s="355"/>
      <c r="E6" s="355"/>
      <c r="F6" s="355"/>
      <c r="G6" s="355" t="s">
        <v>372</v>
      </c>
      <c r="H6" s="355"/>
      <c r="I6" s="355"/>
      <c r="J6" s="355"/>
      <c r="K6" s="355"/>
      <c r="L6" s="355" t="s">
        <v>373</v>
      </c>
      <c r="M6" s="355"/>
      <c r="N6" s="355"/>
      <c r="O6" s="355"/>
      <c r="P6" s="355"/>
      <c r="Q6" s="355" t="s">
        <v>374</v>
      </c>
      <c r="R6" s="355"/>
      <c r="S6" s="355"/>
      <c r="T6" s="355"/>
      <c r="U6" s="355"/>
      <c r="W6" s="218"/>
      <c r="X6" s="197" t="s">
        <v>157</v>
      </c>
      <c r="Z6" s="197" t="s">
        <v>158</v>
      </c>
    </row>
    <row r="7" spans="1:27">
      <c r="B7" s="220" t="s">
        <v>375</v>
      </c>
      <c r="C7" s="220" t="s">
        <v>376</v>
      </c>
      <c r="D7" s="194" t="s">
        <v>377</v>
      </c>
      <c r="E7" s="194" t="s">
        <v>378</v>
      </c>
      <c r="F7" s="194" t="s">
        <v>379</v>
      </c>
      <c r="G7" s="220" t="s">
        <v>375</v>
      </c>
      <c r="H7" s="220" t="s">
        <v>376</v>
      </c>
      <c r="I7" s="194" t="s">
        <v>377</v>
      </c>
      <c r="J7" s="194" t="s">
        <v>378</v>
      </c>
      <c r="K7" s="194" t="s">
        <v>379</v>
      </c>
      <c r="L7" s="220" t="s">
        <v>375</v>
      </c>
      <c r="M7" s="220" t="s">
        <v>376</v>
      </c>
      <c r="N7" s="194" t="s">
        <v>377</v>
      </c>
      <c r="O7" s="194" t="s">
        <v>378</v>
      </c>
      <c r="P7" s="194" t="s">
        <v>379</v>
      </c>
      <c r="Q7" s="220" t="s">
        <v>375</v>
      </c>
      <c r="R7" s="220" t="s">
        <v>376</v>
      </c>
      <c r="S7" s="194" t="s">
        <v>377</v>
      </c>
      <c r="T7" s="194" t="s">
        <v>378</v>
      </c>
      <c r="U7" s="194" t="s">
        <v>379</v>
      </c>
      <c r="V7" s="143"/>
      <c r="W7" s="218"/>
      <c r="X7" s="218" t="s">
        <v>380</v>
      </c>
      <c r="Y7" s="220" t="s">
        <v>381</v>
      </c>
      <c r="Z7" s="220" t="s">
        <v>380</v>
      </c>
      <c r="AA7" s="220" t="s">
        <v>381</v>
      </c>
    </row>
    <row r="8" spans="1:27">
      <c r="A8" s="192">
        <v>1980</v>
      </c>
      <c r="B8" s="204">
        <v>321.8</v>
      </c>
      <c r="C8" s="204">
        <v>287.89999999999998</v>
      </c>
      <c r="D8" s="204">
        <v>279.10000000000002</v>
      </c>
      <c r="E8" s="204">
        <v>294.10000000000002</v>
      </c>
      <c r="F8" s="204">
        <v>306.2</v>
      </c>
      <c r="G8" s="221">
        <v>285.3</v>
      </c>
      <c r="H8" s="204">
        <v>268.10000000000002</v>
      </c>
      <c r="I8" s="204">
        <v>261.3</v>
      </c>
      <c r="J8" s="204">
        <v>278.10000000000002</v>
      </c>
      <c r="K8" s="204">
        <v>293.2</v>
      </c>
      <c r="L8" s="221">
        <v>446.3</v>
      </c>
      <c r="M8" s="204">
        <v>345.7</v>
      </c>
      <c r="N8" s="204">
        <v>400.2</v>
      </c>
      <c r="O8" s="204">
        <v>376.3</v>
      </c>
      <c r="P8" s="204">
        <v>356.2</v>
      </c>
      <c r="Q8" s="204">
        <v>421.2</v>
      </c>
      <c r="R8" s="204">
        <v>194</v>
      </c>
      <c r="S8" s="204">
        <v>174.9</v>
      </c>
      <c r="T8" s="204">
        <v>207.3</v>
      </c>
      <c r="U8" s="204">
        <v>189.4</v>
      </c>
      <c r="V8" s="185"/>
      <c r="W8" s="192">
        <v>1980</v>
      </c>
      <c r="X8" s="221">
        <v>285.3</v>
      </c>
      <c r="Y8" s="221">
        <v>279.3</v>
      </c>
      <c r="Z8" s="221">
        <v>446.3</v>
      </c>
      <c r="AA8" s="204">
        <v>465</v>
      </c>
    </row>
    <row r="9" spans="1:27">
      <c r="A9" s="192">
        <v>1981</v>
      </c>
      <c r="B9" s="204">
        <v>311.60000000000002</v>
      </c>
      <c r="C9" s="204">
        <v>294.60000000000002</v>
      </c>
      <c r="D9" s="204">
        <v>282.2</v>
      </c>
      <c r="E9" s="204">
        <v>306.60000000000002</v>
      </c>
      <c r="F9" s="204">
        <v>314.10000000000002</v>
      </c>
      <c r="G9" s="221">
        <v>290</v>
      </c>
      <c r="H9" s="204">
        <v>274.3</v>
      </c>
      <c r="I9" s="204">
        <v>270.2</v>
      </c>
      <c r="J9" s="204">
        <v>298.5</v>
      </c>
      <c r="K9" s="204">
        <v>304.60000000000002</v>
      </c>
      <c r="L9" s="221">
        <v>375.6</v>
      </c>
      <c r="M9" s="204">
        <v>419.7</v>
      </c>
      <c r="N9" s="204">
        <v>359.1</v>
      </c>
      <c r="O9" s="204">
        <v>345</v>
      </c>
      <c r="P9" s="204">
        <v>414.1</v>
      </c>
      <c r="Q9" s="204">
        <v>377</v>
      </c>
      <c r="R9" s="204">
        <v>173.7</v>
      </c>
      <c r="S9" s="204">
        <v>162.69999999999999</v>
      </c>
      <c r="T9" s="204">
        <v>171.9</v>
      </c>
      <c r="U9" s="204">
        <v>213</v>
      </c>
      <c r="W9" s="192">
        <v>1981</v>
      </c>
      <c r="X9" s="221">
        <v>290</v>
      </c>
      <c r="Y9" s="221">
        <v>278.89999999999998</v>
      </c>
      <c r="Z9" s="221">
        <v>375.6</v>
      </c>
      <c r="AA9" s="204">
        <v>382.8</v>
      </c>
    </row>
    <row r="10" spans="1:27">
      <c r="A10" s="192">
        <v>1982</v>
      </c>
      <c r="B10" s="204">
        <v>310.2</v>
      </c>
      <c r="C10" s="204">
        <v>296.2</v>
      </c>
      <c r="D10" s="204">
        <v>307.39999999999998</v>
      </c>
      <c r="E10" s="204">
        <v>326</v>
      </c>
      <c r="F10" s="204">
        <v>317.60000000000002</v>
      </c>
      <c r="G10" s="221">
        <v>288.89999999999998</v>
      </c>
      <c r="H10" s="204">
        <v>277</v>
      </c>
      <c r="I10" s="204">
        <v>297.8</v>
      </c>
      <c r="J10" s="204">
        <v>319.2</v>
      </c>
      <c r="K10" s="204">
        <v>311.2</v>
      </c>
      <c r="L10" s="221">
        <v>399.8</v>
      </c>
      <c r="M10" s="204">
        <v>424.1</v>
      </c>
      <c r="N10" s="204">
        <v>398.9</v>
      </c>
      <c r="O10" s="204">
        <v>398.4</v>
      </c>
      <c r="P10" s="204">
        <v>402.2</v>
      </c>
      <c r="Q10" s="204">
        <v>318.5</v>
      </c>
      <c r="R10" s="204">
        <v>159.1</v>
      </c>
      <c r="S10" s="204">
        <v>178.1</v>
      </c>
      <c r="T10" s="204">
        <v>185.9</v>
      </c>
      <c r="U10" s="204">
        <v>157.80000000000001</v>
      </c>
      <c r="W10" s="192">
        <v>1982</v>
      </c>
      <c r="X10" s="221">
        <v>288.89999999999998</v>
      </c>
      <c r="Y10" s="221">
        <v>281.89999999999998</v>
      </c>
      <c r="Z10" s="221">
        <v>399.8</v>
      </c>
      <c r="AA10" s="204">
        <v>384.6</v>
      </c>
    </row>
    <row r="11" spans="1:27">
      <c r="A11" s="192">
        <v>1983</v>
      </c>
      <c r="B11" s="204">
        <v>332.8</v>
      </c>
      <c r="C11" s="204">
        <v>319.5</v>
      </c>
      <c r="D11" s="204">
        <v>330.1</v>
      </c>
      <c r="E11" s="204">
        <v>343.6</v>
      </c>
      <c r="F11" s="204">
        <v>346.6</v>
      </c>
      <c r="G11" s="221">
        <v>314.10000000000002</v>
      </c>
      <c r="H11" s="204">
        <v>307.60000000000002</v>
      </c>
      <c r="I11" s="204">
        <v>319.10000000000002</v>
      </c>
      <c r="J11" s="204">
        <v>338.1</v>
      </c>
      <c r="K11" s="204">
        <v>332.6</v>
      </c>
      <c r="L11" s="221">
        <v>415.1</v>
      </c>
      <c r="M11" s="204">
        <v>386.6</v>
      </c>
      <c r="N11" s="204">
        <v>404.2</v>
      </c>
      <c r="O11" s="204">
        <v>393.3</v>
      </c>
      <c r="P11" s="204">
        <v>521.6</v>
      </c>
      <c r="Q11" s="204">
        <v>293.89999999999998</v>
      </c>
      <c r="R11" s="204">
        <v>169.2</v>
      </c>
      <c r="S11" s="204">
        <v>169.9</v>
      </c>
      <c r="T11" s="204">
        <v>186.3</v>
      </c>
      <c r="U11" s="204">
        <v>157.19999999999999</v>
      </c>
      <c r="W11" s="192">
        <v>1983</v>
      </c>
      <c r="X11" s="221">
        <v>314.10000000000002</v>
      </c>
      <c r="Y11" s="221">
        <v>302.3</v>
      </c>
      <c r="Z11" s="221">
        <v>415.1</v>
      </c>
      <c r="AA11" s="204">
        <v>369.1</v>
      </c>
    </row>
    <row r="12" spans="1:27">
      <c r="A12" s="192">
        <v>1984</v>
      </c>
      <c r="B12" s="204">
        <v>335.6</v>
      </c>
      <c r="C12" s="204">
        <v>317.7</v>
      </c>
      <c r="D12" s="204">
        <v>321.39999999999998</v>
      </c>
      <c r="E12" s="204">
        <v>334.9</v>
      </c>
      <c r="F12" s="204">
        <v>350.2</v>
      </c>
      <c r="G12" s="221">
        <v>322.5</v>
      </c>
      <c r="H12" s="204">
        <v>302.89999999999998</v>
      </c>
      <c r="I12" s="204">
        <v>314.10000000000002</v>
      </c>
      <c r="J12" s="204">
        <v>329.9</v>
      </c>
      <c r="K12" s="204">
        <v>343.4</v>
      </c>
      <c r="L12" s="221">
        <v>408.4</v>
      </c>
      <c r="M12" s="204">
        <v>419</v>
      </c>
      <c r="N12" s="204">
        <v>409.3</v>
      </c>
      <c r="O12" s="204">
        <v>419.4</v>
      </c>
      <c r="P12" s="204">
        <v>451.8</v>
      </c>
      <c r="Q12" s="204">
        <v>244.4</v>
      </c>
      <c r="R12" s="204">
        <v>132.9</v>
      </c>
      <c r="S12" s="204">
        <v>144.80000000000001</v>
      </c>
      <c r="T12" s="204">
        <v>149.9</v>
      </c>
      <c r="U12" s="204">
        <v>165.1</v>
      </c>
      <c r="V12" s="185"/>
      <c r="W12" s="192">
        <v>1984</v>
      </c>
      <c r="X12" s="221">
        <v>322.5</v>
      </c>
      <c r="Y12" s="221">
        <v>313.3</v>
      </c>
      <c r="Z12" s="221">
        <v>408.4</v>
      </c>
      <c r="AA12" s="204">
        <v>374.7</v>
      </c>
    </row>
    <row r="13" spans="1:27">
      <c r="A13" s="192">
        <v>1985</v>
      </c>
      <c r="B13" s="204">
        <v>339.7</v>
      </c>
      <c r="C13" s="204">
        <v>324.7</v>
      </c>
      <c r="D13" s="204">
        <v>335.3</v>
      </c>
      <c r="E13" s="204">
        <v>346.1</v>
      </c>
      <c r="F13" s="204">
        <v>345.1</v>
      </c>
      <c r="G13" s="221">
        <v>330.5</v>
      </c>
      <c r="H13" s="204">
        <v>313.89999999999998</v>
      </c>
      <c r="I13" s="204">
        <v>333.2</v>
      </c>
      <c r="J13" s="204">
        <v>340</v>
      </c>
      <c r="K13" s="204">
        <v>339.1</v>
      </c>
      <c r="L13" s="221">
        <v>383.1</v>
      </c>
      <c r="M13" s="204">
        <v>430.4</v>
      </c>
      <c r="N13" s="204">
        <v>408.6</v>
      </c>
      <c r="O13" s="204">
        <v>418.9</v>
      </c>
      <c r="P13" s="204">
        <v>456.4</v>
      </c>
      <c r="Q13" s="204">
        <v>214.3</v>
      </c>
      <c r="R13" s="204">
        <v>112.8</v>
      </c>
      <c r="S13" s="204">
        <v>133.5</v>
      </c>
      <c r="T13" s="204">
        <v>142.30000000000001</v>
      </c>
      <c r="U13" s="204">
        <v>154.6</v>
      </c>
      <c r="V13" s="185"/>
      <c r="W13" s="192">
        <v>1985</v>
      </c>
      <c r="X13" s="221">
        <v>330.5</v>
      </c>
      <c r="Y13" s="221">
        <v>314.10000000000002</v>
      </c>
      <c r="Z13" s="221">
        <v>383.1</v>
      </c>
      <c r="AA13" s="204">
        <v>365.1</v>
      </c>
    </row>
    <row r="14" spans="1:27">
      <c r="A14" s="192">
        <v>1986</v>
      </c>
      <c r="B14" s="204">
        <v>327.5</v>
      </c>
      <c r="C14" s="204">
        <v>324.60000000000002</v>
      </c>
      <c r="D14" s="204">
        <v>323.60000000000002</v>
      </c>
      <c r="E14" s="204">
        <v>339.7</v>
      </c>
      <c r="F14" s="204">
        <v>325.89999999999998</v>
      </c>
      <c r="G14" s="221">
        <v>320.10000000000002</v>
      </c>
      <c r="H14" s="204">
        <v>314.5</v>
      </c>
      <c r="I14" s="204">
        <v>319.89999999999998</v>
      </c>
      <c r="J14" s="204">
        <v>338.5</v>
      </c>
      <c r="K14" s="204">
        <v>329.9</v>
      </c>
      <c r="L14" s="221">
        <v>382.9</v>
      </c>
      <c r="M14" s="204">
        <v>450.7</v>
      </c>
      <c r="N14" s="204">
        <v>388.1</v>
      </c>
      <c r="O14" s="204">
        <v>385.1</v>
      </c>
      <c r="P14" s="204">
        <v>373.8</v>
      </c>
      <c r="Q14" s="204">
        <v>217.8</v>
      </c>
      <c r="R14" s="204">
        <v>110.4</v>
      </c>
      <c r="S14" s="204">
        <v>115.1</v>
      </c>
      <c r="T14" s="204">
        <v>145.4</v>
      </c>
      <c r="U14" s="204">
        <v>154.30000000000001</v>
      </c>
      <c r="V14" s="185"/>
      <c r="W14" s="192">
        <v>1986</v>
      </c>
      <c r="X14" s="221">
        <v>320.10000000000002</v>
      </c>
      <c r="Y14" s="221">
        <v>308.89999999999998</v>
      </c>
      <c r="Z14" s="221">
        <v>382.9</v>
      </c>
      <c r="AA14" s="204">
        <v>365.7</v>
      </c>
    </row>
    <row r="15" spans="1:27">
      <c r="A15" s="192">
        <v>1987</v>
      </c>
      <c r="B15" s="204">
        <v>328.3</v>
      </c>
      <c r="C15" s="204">
        <v>318.7</v>
      </c>
      <c r="D15" s="204">
        <v>314.39999999999998</v>
      </c>
      <c r="E15" s="204">
        <v>320.2</v>
      </c>
      <c r="F15" s="204">
        <v>334.5</v>
      </c>
      <c r="G15" s="221">
        <v>324.8</v>
      </c>
      <c r="H15" s="204">
        <v>313.7</v>
      </c>
      <c r="I15" s="204">
        <v>309.5</v>
      </c>
      <c r="J15" s="204">
        <v>319.5</v>
      </c>
      <c r="K15" s="204">
        <v>337.8</v>
      </c>
      <c r="L15" s="221">
        <v>374.2</v>
      </c>
      <c r="M15" s="204">
        <v>409.7</v>
      </c>
      <c r="N15" s="204">
        <v>411.2</v>
      </c>
      <c r="O15" s="204">
        <v>389.2</v>
      </c>
      <c r="P15" s="204">
        <v>403.8</v>
      </c>
      <c r="Q15" s="204">
        <v>206.2</v>
      </c>
      <c r="R15" s="204">
        <v>121.9</v>
      </c>
      <c r="S15" s="204">
        <v>106.1</v>
      </c>
      <c r="T15" s="204">
        <v>131.19999999999999</v>
      </c>
      <c r="U15" s="204">
        <v>138.6</v>
      </c>
      <c r="V15" s="222"/>
      <c r="W15" s="192">
        <v>1987</v>
      </c>
      <c r="X15" s="221">
        <v>324.8</v>
      </c>
      <c r="Y15" s="221">
        <v>312.3</v>
      </c>
      <c r="Z15" s="221">
        <v>374.2</v>
      </c>
      <c r="AA15" s="204">
        <v>370.7</v>
      </c>
    </row>
    <row r="16" spans="1:27">
      <c r="A16" s="192">
        <v>1988</v>
      </c>
      <c r="B16" s="204">
        <v>321.3</v>
      </c>
      <c r="C16" s="204">
        <v>302</v>
      </c>
      <c r="D16" s="204">
        <v>302.3</v>
      </c>
      <c r="E16" s="204">
        <v>320</v>
      </c>
      <c r="F16" s="204">
        <v>336.8</v>
      </c>
      <c r="G16" s="221">
        <v>318.60000000000002</v>
      </c>
      <c r="H16" s="204">
        <v>300.3</v>
      </c>
      <c r="I16" s="204">
        <v>296.5</v>
      </c>
      <c r="J16" s="204">
        <v>315</v>
      </c>
      <c r="K16" s="204">
        <v>334.5</v>
      </c>
      <c r="L16" s="221">
        <v>345.5</v>
      </c>
      <c r="M16" s="204">
        <v>360.3</v>
      </c>
      <c r="N16" s="204">
        <v>392</v>
      </c>
      <c r="O16" s="204">
        <v>434.4</v>
      </c>
      <c r="P16" s="204">
        <v>429.5</v>
      </c>
      <c r="Q16" s="204">
        <v>207.4</v>
      </c>
      <c r="R16" s="204">
        <v>101.4</v>
      </c>
      <c r="S16" s="204">
        <v>103.4</v>
      </c>
      <c r="T16" s="204">
        <v>119.2</v>
      </c>
      <c r="U16" s="204">
        <v>145.69999999999999</v>
      </c>
      <c r="W16" s="192">
        <v>1988</v>
      </c>
      <c r="X16" s="221">
        <v>318.60000000000002</v>
      </c>
      <c r="Y16" s="221">
        <v>306.7</v>
      </c>
      <c r="Z16" s="221">
        <v>345.5</v>
      </c>
      <c r="AA16" s="204">
        <v>331.7</v>
      </c>
    </row>
    <row r="17" spans="1:27">
      <c r="A17" s="192">
        <v>1989</v>
      </c>
      <c r="B17" s="204">
        <v>316.10000000000002</v>
      </c>
      <c r="C17" s="204">
        <v>288.10000000000002</v>
      </c>
      <c r="D17" s="204">
        <v>300.3</v>
      </c>
      <c r="E17" s="204">
        <v>324.60000000000002</v>
      </c>
      <c r="F17" s="204">
        <v>332</v>
      </c>
      <c r="G17" s="221">
        <v>316.8</v>
      </c>
      <c r="H17" s="204">
        <v>285</v>
      </c>
      <c r="I17" s="204">
        <v>297.39999999999998</v>
      </c>
      <c r="J17" s="204">
        <v>321.39999999999998</v>
      </c>
      <c r="K17" s="204">
        <v>331.7</v>
      </c>
      <c r="L17" s="221">
        <v>317.2</v>
      </c>
      <c r="M17" s="204">
        <v>352</v>
      </c>
      <c r="N17" s="204">
        <v>376.8</v>
      </c>
      <c r="O17" s="204">
        <v>416</v>
      </c>
      <c r="P17" s="204">
        <v>410.3</v>
      </c>
      <c r="Q17" s="204">
        <v>182.5</v>
      </c>
      <c r="R17" s="204">
        <v>94.2</v>
      </c>
      <c r="S17" s="204">
        <v>90.3</v>
      </c>
      <c r="T17" s="204">
        <v>111.8</v>
      </c>
      <c r="U17" s="204">
        <v>115.6</v>
      </c>
      <c r="W17" s="192">
        <v>1989</v>
      </c>
      <c r="X17" s="221">
        <v>316.8</v>
      </c>
      <c r="Y17" s="221">
        <v>304.8</v>
      </c>
      <c r="Z17" s="221">
        <v>317.2</v>
      </c>
      <c r="AA17" s="204">
        <v>317.10000000000002</v>
      </c>
    </row>
    <row r="18" spans="1:27" ht="12" customHeight="1">
      <c r="A18" s="192">
        <v>1990</v>
      </c>
      <c r="B18" s="204">
        <v>309.7</v>
      </c>
      <c r="C18" s="204">
        <v>292.39999999999998</v>
      </c>
      <c r="D18" s="204">
        <v>303.2</v>
      </c>
      <c r="E18" s="204">
        <v>326.10000000000002</v>
      </c>
      <c r="F18" s="204">
        <v>332.5</v>
      </c>
      <c r="G18" s="221">
        <v>313.2</v>
      </c>
      <c r="H18" s="204">
        <v>291.5</v>
      </c>
      <c r="I18" s="204">
        <v>300.10000000000002</v>
      </c>
      <c r="J18" s="204">
        <v>320.39999999999998</v>
      </c>
      <c r="K18" s="204">
        <v>329.5</v>
      </c>
      <c r="L18" s="221">
        <v>297.7</v>
      </c>
      <c r="M18" s="204">
        <v>348.9</v>
      </c>
      <c r="N18" s="204">
        <v>375.3</v>
      </c>
      <c r="O18" s="204">
        <v>422.8</v>
      </c>
      <c r="P18" s="204">
        <v>435.3</v>
      </c>
      <c r="Q18" s="204">
        <v>184.7</v>
      </c>
      <c r="R18" s="204">
        <v>77.3</v>
      </c>
      <c r="S18" s="204">
        <v>91.5</v>
      </c>
      <c r="T18" s="204">
        <v>93.2</v>
      </c>
      <c r="U18" s="204">
        <v>120.9</v>
      </c>
      <c r="W18" s="192">
        <v>1990</v>
      </c>
      <c r="X18" s="221">
        <v>313.2</v>
      </c>
      <c r="Y18" s="221">
        <v>289.8</v>
      </c>
      <c r="Z18" s="221">
        <v>297.7</v>
      </c>
      <c r="AA18" s="204">
        <v>288.89999999999998</v>
      </c>
    </row>
    <row r="19" spans="1:27">
      <c r="A19" s="192">
        <v>1991</v>
      </c>
      <c r="B19" s="204">
        <v>305.10000000000002</v>
      </c>
      <c r="C19" s="204">
        <v>289.8</v>
      </c>
      <c r="D19" s="204">
        <v>296.5</v>
      </c>
      <c r="E19" s="204">
        <v>324.5</v>
      </c>
      <c r="F19" s="204">
        <v>329.8</v>
      </c>
      <c r="G19" s="221">
        <v>313.8</v>
      </c>
      <c r="H19" s="204">
        <v>287</v>
      </c>
      <c r="I19" s="204">
        <v>290.8</v>
      </c>
      <c r="J19" s="204">
        <v>322</v>
      </c>
      <c r="K19" s="204">
        <v>323.39999999999998</v>
      </c>
      <c r="L19" s="221">
        <v>267.3</v>
      </c>
      <c r="M19" s="204">
        <v>339</v>
      </c>
      <c r="N19" s="204">
        <v>372.2</v>
      </c>
      <c r="O19" s="204">
        <v>406.7</v>
      </c>
      <c r="P19" s="204">
        <v>457.8</v>
      </c>
      <c r="Q19" s="204">
        <v>135</v>
      </c>
      <c r="R19" s="204">
        <v>71.2</v>
      </c>
      <c r="S19" s="204">
        <v>86.8</v>
      </c>
      <c r="T19" s="204">
        <v>97</v>
      </c>
      <c r="U19" s="204">
        <v>127.3</v>
      </c>
      <c r="W19" s="192">
        <v>1991</v>
      </c>
      <c r="X19" s="221">
        <v>313.8</v>
      </c>
      <c r="Y19" s="221">
        <v>289.60000000000002</v>
      </c>
      <c r="Z19" s="221">
        <v>267.3</v>
      </c>
      <c r="AA19" s="204">
        <v>276.10000000000002</v>
      </c>
    </row>
    <row r="20" spans="1:27">
      <c r="A20" s="192">
        <v>1992</v>
      </c>
      <c r="B20" s="204">
        <v>298.8</v>
      </c>
      <c r="C20" s="204">
        <v>276.5</v>
      </c>
      <c r="D20" s="204">
        <v>296.7</v>
      </c>
      <c r="E20" s="204">
        <v>324.5</v>
      </c>
      <c r="F20" s="204">
        <v>322.3</v>
      </c>
      <c r="G20" s="221">
        <v>306.89999999999998</v>
      </c>
      <c r="H20" s="204">
        <v>275.10000000000002</v>
      </c>
      <c r="I20" s="204">
        <v>292.8</v>
      </c>
      <c r="J20" s="204">
        <v>321.7</v>
      </c>
      <c r="K20" s="204">
        <v>321.39999999999998</v>
      </c>
      <c r="L20" s="221">
        <v>262.39999999999998</v>
      </c>
      <c r="M20" s="204">
        <v>305.89999999999998</v>
      </c>
      <c r="N20" s="204">
        <v>371.8</v>
      </c>
      <c r="O20" s="204">
        <v>412.6</v>
      </c>
      <c r="P20" s="204">
        <v>398.4</v>
      </c>
      <c r="Q20" s="204">
        <v>146</v>
      </c>
      <c r="R20" s="204">
        <v>76.8</v>
      </c>
      <c r="S20" s="204">
        <v>82.2</v>
      </c>
      <c r="T20" s="204">
        <v>96.7</v>
      </c>
      <c r="U20" s="204">
        <v>126.5</v>
      </c>
      <c r="V20" s="185"/>
      <c r="W20" s="192">
        <v>1992</v>
      </c>
      <c r="X20" s="221">
        <v>306.89999999999998</v>
      </c>
      <c r="Y20" s="221">
        <v>284.60000000000002</v>
      </c>
      <c r="Z20" s="221">
        <v>262.39999999999998</v>
      </c>
      <c r="AA20" s="204">
        <v>273.8</v>
      </c>
    </row>
    <row r="21" spans="1:27">
      <c r="A21" s="192">
        <v>1993</v>
      </c>
      <c r="B21" s="204">
        <v>291.8</v>
      </c>
      <c r="C21" s="204">
        <v>266.7</v>
      </c>
      <c r="D21" s="204">
        <v>287.10000000000002</v>
      </c>
      <c r="E21" s="204">
        <v>306.60000000000002</v>
      </c>
      <c r="F21" s="204">
        <v>331</v>
      </c>
      <c r="G21" s="221">
        <v>296</v>
      </c>
      <c r="H21" s="204">
        <v>266</v>
      </c>
      <c r="I21" s="204">
        <v>281.39999999999998</v>
      </c>
      <c r="J21" s="204">
        <v>302</v>
      </c>
      <c r="K21" s="204">
        <v>335.4</v>
      </c>
      <c r="L21" s="221">
        <v>259.3</v>
      </c>
      <c r="M21" s="204">
        <v>284.7</v>
      </c>
      <c r="N21" s="204">
        <v>363.2</v>
      </c>
      <c r="O21" s="204">
        <v>399.6</v>
      </c>
      <c r="P21" s="204">
        <v>364</v>
      </c>
      <c r="Q21" s="204">
        <v>135.69999999999999</v>
      </c>
      <c r="R21" s="204">
        <v>70.5</v>
      </c>
      <c r="S21" s="204">
        <v>88.8</v>
      </c>
      <c r="T21" s="204">
        <v>104.8</v>
      </c>
      <c r="U21" s="204">
        <v>105.1</v>
      </c>
      <c r="V21" s="185"/>
      <c r="W21" s="192">
        <v>1993</v>
      </c>
      <c r="X21" s="221">
        <v>296</v>
      </c>
      <c r="Y21" s="221">
        <v>271.3</v>
      </c>
      <c r="Z21" s="221">
        <v>259.3</v>
      </c>
      <c r="AA21" s="204">
        <v>259.10000000000002</v>
      </c>
    </row>
    <row r="22" spans="1:27">
      <c r="A22" s="192">
        <v>1994</v>
      </c>
      <c r="B22" s="204">
        <v>292.39999999999998</v>
      </c>
      <c r="C22" s="204">
        <v>261.60000000000002</v>
      </c>
      <c r="D22" s="204">
        <v>285.10000000000002</v>
      </c>
      <c r="E22" s="204">
        <v>303.60000000000002</v>
      </c>
      <c r="F22" s="204">
        <v>326</v>
      </c>
      <c r="G22" s="221">
        <v>299.89999999999998</v>
      </c>
      <c r="H22" s="204">
        <v>259</v>
      </c>
      <c r="I22" s="204">
        <v>282.8</v>
      </c>
      <c r="J22" s="204">
        <v>302.3</v>
      </c>
      <c r="K22" s="204">
        <v>328.3</v>
      </c>
      <c r="L22" s="221">
        <v>244.4</v>
      </c>
      <c r="M22" s="204">
        <v>301.10000000000002</v>
      </c>
      <c r="N22" s="204">
        <v>330.9</v>
      </c>
      <c r="O22" s="204">
        <v>359.9</v>
      </c>
      <c r="P22" s="204">
        <v>397.2</v>
      </c>
      <c r="Q22" s="204">
        <v>124</v>
      </c>
      <c r="R22" s="204">
        <v>73.400000000000006</v>
      </c>
      <c r="S22" s="204">
        <v>75.5</v>
      </c>
      <c r="T22" s="204">
        <v>100.2</v>
      </c>
      <c r="U22" s="204">
        <v>97.2</v>
      </c>
      <c r="V22" s="185"/>
      <c r="W22" s="192">
        <v>1994</v>
      </c>
      <c r="X22" s="221">
        <v>299.89999999999998</v>
      </c>
      <c r="Y22" s="221">
        <v>266.7</v>
      </c>
      <c r="Z22" s="221">
        <v>244.4</v>
      </c>
      <c r="AA22" s="204">
        <v>257.5</v>
      </c>
    </row>
    <row r="23" spans="1:27">
      <c r="A23" s="192">
        <v>1995</v>
      </c>
      <c r="B23" s="204">
        <v>300.5</v>
      </c>
      <c r="C23" s="204">
        <v>258.10000000000002</v>
      </c>
      <c r="D23" s="204">
        <v>274.10000000000002</v>
      </c>
      <c r="E23" s="204">
        <v>306</v>
      </c>
      <c r="F23" s="204">
        <v>311.60000000000002</v>
      </c>
      <c r="G23" s="221">
        <v>309.10000000000002</v>
      </c>
      <c r="H23" s="204">
        <v>255.3</v>
      </c>
      <c r="I23" s="204">
        <v>272.10000000000002</v>
      </c>
      <c r="J23" s="204">
        <v>301.39999999999998</v>
      </c>
      <c r="K23" s="204">
        <v>313.39999999999998</v>
      </c>
      <c r="L23" s="221">
        <v>248.9</v>
      </c>
      <c r="M23" s="204">
        <v>298.3</v>
      </c>
      <c r="N23" s="204">
        <v>321.2</v>
      </c>
      <c r="O23" s="204">
        <v>402.9</v>
      </c>
      <c r="P23" s="204">
        <v>381.3</v>
      </c>
      <c r="Q23" s="204">
        <v>120</v>
      </c>
      <c r="R23" s="204">
        <v>58.6</v>
      </c>
      <c r="S23" s="204">
        <v>70.7</v>
      </c>
      <c r="T23" s="204">
        <v>88.8</v>
      </c>
      <c r="U23" s="204">
        <v>97.7</v>
      </c>
      <c r="V23" s="185"/>
      <c r="W23" s="192">
        <v>1995</v>
      </c>
      <c r="X23" s="221">
        <v>309.10000000000002</v>
      </c>
      <c r="Y23" s="221">
        <v>267</v>
      </c>
      <c r="Z23" s="221">
        <v>248.9</v>
      </c>
      <c r="AA23" s="204">
        <v>246.1</v>
      </c>
    </row>
    <row r="24" spans="1:27">
      <c r="A24" s="192">
        <v>1996</v>
      </c>
      <c r="B24" s="204">
        <v>301.7</v>
      </c>
      <c r="C24" s="204">
        <v>252.6</v>
      </c>
      <c r="D24" s="204">
        <v>271.39999999999998</v>
      </c>
      <c r="E24" s="204">
        <v>301.2</v>
      </c>
      <c r="F24" s="204">
        <v>310.3</v>
      </c>
      <c r="G24" s="221">
        <v>310.3</v>
      </c>
      <c r="H24" s="204">
        <v>251.5</v>
      </c>
      <c r="I24" s="204">
        <v>270.7</v>
      </c>
      <c r="J24" s="204">
        <v>304.5</v>
      </c>
      <c r="K24" s="204">
        <v>313.89999999999998</v>
      </c>
      <c r="L24" s="221">
        <v>250.2</v>
      </c>
      <c r="M24" s="204">
        <v>290.89999999999998</v>
      </c>
      <c r="N24" s="204">
        <v>328.1</v>
      </c>
      <c r="O24" s="204">
        <v>346.7</v>
      </c>
      <c r="P24" s="204">
        <v>379</v>
      </c>
      <c r="Q24" s="204">
        <v>108.2</v>
      </c>
      <c r="R24" s="204">
        <v>64.599999999999994</v>
      </c>
      <c r="S24" s="204">
        <v>67.5</v>
      </c>
      <c r="T24" s="204">
        <v>78.599999999999994</v>
      </c>
      <c r="U24" s="204">
        <v>98</v>
      </c>
      <c r="V24" s="185"/>
      <c r="W24" s="192">
        <v>1996</v>
      </c>
      <c r="X24" s="221">
        <v>310.3</v>
      </c>
      <c r="Y24" s="221">
        <v>267.10000000000002</v>
      </c>
      <c r="Z24" s="221">
        <v>250.2</v>
      </c>
      <c r="AA24" s="204">
        <v>243.5</v>
      </c>
    </row>
    <row r="25" spans="1:27">
      <c r="A25" s="192">
        <v>1997</v>
      </c>
      <c r="B25" s="204">
        <v>301.89999999999998</v>
      </c>
      <c r="C25" s="204">
        <v>256.3</v>
      </c>
      <c r="D25" s="204">
        <v>267</v>
      </c>
      <c r="E25" s="204">
        <v>285.60000000000002</v>
      </c>
      <c r="F25" s="204">
        <v>309.89999999999998</v>
      </c>
      <c r="G25" s="221">
        <v>312</v>
      </c>
      <c r="H25" s="204">
        <v>256.8</v>
      </c>
      <c r="I25" s="204">
        <v>268</v>
      </c>
      <c r="J25" s="204">
        <v>285.3</v>
      </c>
      <c r="K25" s="204">
        <v>313</v>
      </c>
      <c r="L25" s="221">
        <v>234</v>
      </c>
      <c r="M25" s="204">
        <v>289.89999999999998</v>
      </c>
      <c r="N25" s="204">
        <v>314.60000000000002</v>
      </c>
      <c r="O25" s="204">
        <v>369.9</v>
      </c>
      <c r="P25" s="204">
        <v>389.7</v>
      </c>
      <c r="Q25" s="204">
        <v>113.4</v>
      </c>
      <c r="R25" s="204">
        <v>52.3</v>
      </c>
      <c r="S25" s="204">
        <v>67.8</v>
      </c>
      <c r="T25" s="204">
        <v>76.599999999999994</v>
      </c>
      <c r="U25" s="204">
        <v>98.5</v>
      </c>
      <c r="V25" s="185"/>
      <c r="W25" s="192">
        <v>1997</v>
      </c>
      <c r="X25" s="221">
        <v>312</v>
      </c>
      <c r="Y25" s="221">
        <v>262.2</v>
      </c>
      <c r="Z25" s="221">
        <v>234</v>
      </c>
      <c r="AA25" s="204">
        <v>238.6</v>
      </c>
    </row>
    <row r="26" spans="1:27">
      <c r="A26" s="192">
        <v>1998</v>
      </c>
      <c r="B26" s="204">
        <v>306.10000000000002</v>
      </c>
      <c r="C26" s="204">
        <v>252.5</v>
      </c>
      <c r="D26" s="204">
        <v>261.89999999999998</v>
      </c>
      <c r="E26" s="204">
        <v>274.7</v>
      </c>
      <c r="F26" s="204">
        <v>301</v>
      </c>
      <c r="G26" s="221">
        <v>315.7</v>
      </c>
      <c r="H26" s="204">
        <v>253.7</v>
      </c>
      <c r="I26" s="204">
        <v>263.60000000000002</v>
      </c>
      <c r="J26" s="204">
        <v>276.7</v>
      </c>
      <c r="K26" s="204">
        <v>307.5</v>
      </c>
      <c r="L26" s="221">
        <v>234.2</v>
      </c>
      <c r="M26" s="204">
        <v>282.89999999999998</v>
      </c>
      <c r="N26" s="204">
        <v>305.5</v>
      </c>
      <c r="O26" s="204">
        <v>342.1</v>
      </c>
      <c r="P26" s="204">
        <v>346.8</v>
      </c>
      <c r="Q26" s="204">
        <v>95.6</v>
      </c>
      <c r="R26" s="204">
        <v>54.7</v>
      </c>
      <c r="S26" s="204">
        <v>63.3</v>
      </c>
      <c r="T26" s="204">
        <v>73.8</v>
      </c>
      <c r="U26" s="204">
        <v>80.900000000000006</v>
      </c>
      <c r="V26" s="185"/>
      <c r="W26" s="192">
        <v>1998</v>
      </c>
      <c r="X26" s="221">
        <v>315.7</v>
      </c>
      <c r="Y26" s="221">
        <v>270.2</v>
      </c>
      <c r="Z26" s="221">
        <v>234.2</v>
      </c>
      <c r="AA26" s="204">
        <v>233.6</v>
      </c>
    </row>
    <row r="27" spans="1:27">
      <c r="A27" s="192">
        <v>1999</v>
      </c>
      <c r="B27" s="204">
        <v>307</v>
      </c>
      <c r="C27" s="204">
        <v>241.6</v>
      </c>
      <c r="D27" s="204">
        <v>255.9</v>
      </c>
      <c r="E27" s="204">
        <v>271.5</v>
      </c>
      <c r="F27" s="204">
        <v>295.8</v>
      </c>
      <c r="G27" s="221">
        <v>316.8</v>
      </c>
      <c r="H27" s="204">
        <v>243.4</v>
      </c>
      <c r="I27" s="204">
        <v>258.2</v>
      </c>
      <c r="J27" s="204">
        <v>274.89999999999998</v>
      </c>
      <c r="K27" s="204">
        <v>301.2</v>
      </c>
      <c r="L27" s="221">
        <v>232.2</v>
      </c>
      <c r="M27" s="204">
        <v>269.3</v>
      </c>
      <c r="N27" s="204">
        <v>300.39999999999998</v>
      </c>
      <c r="O27" s="204">
        <v>325</v>
      </c>
      <c r="P27" s="204">
        <v>371.9</v>
      </c>
      <c r="Q27" s="204">
        <v>98.6</v>
      </c>
      <c r="R27" s="204">
        <v>49.4</v>
      </c>
      <c r="S27" s="204">
        <v>66</v>
      </c>
      <c r="T27" s="204">
        <v>74.2</v>
      </c>
      <c r="U27" s="204">
        <v>80.099999999999994</v>
      </c>
      <c r="V27" s="185"/>
      <c r="W27" s="192">
        <v>1999</v>
      </c>
      <c r="X27" s="221">
        <v>316.8</v>
      </c>
      <c r="Y27" s="221">
        <v>268.60000000000002</v>
      </c>
      <c r="Z27" s="221">
        <v>232.2</v>
      </c>
      <c r="AA27" s="204">
        <v>224.9</v>
      </c>
    </row>
    <row r="28" spans="1:27">
      <c r="A28" s="192">
        <v>2000</v>
      </c>
      <c r="B28" s="204">
        <v>305.2</v>
      </c>
      <c r="C28" s="204">
        <v>239.4</v>
      </c>
      <c r="D28" s="204">
        <v>244.6</v>
      </c>
      <c r="E28" s="204">
        <v>273.89999999999998</v>
      </c>
      <c r="F28" s="204">
        <v>281.39999999999998</v>
      </c>
      <c r="G28" s="221">
        <v>315.60000000000002</v>
      </c>
      <c r="H28" s="204">
        <v>241.8</v>
      </c>
      <c r="I28" s="204">
        <v>247.3</v>
      </c>
      <c r="J28" s="204">
        <v>277.89999999999998</v>
      </c>
      <c r="K28" s="204">
        <v>288.39999999999998</v>
      </c>
      <c r="L28" s="221">
        <v>222.5</v>
      </c>
      <c r="M28" s="204">
        <v>265.8</v>
      </c>
      <c r="N28" s="204">
        <v>282.60000000000002</v>
      </c>
      <c r="O28" s="204">
        <v>330.6</v>
      </c>
      <c r="P28" s="204">
        <v>335.1</v>
      </c>
      <c r="Q28" s="204">
        <v>99.8</v>
      </c>
      <c r="R28" s="204">
        <v>56.5</v>
      </c>
      <c r="S28" s="204">
        <v>53.3</v>
      </c>
      <c r="T28" s="204">
        <v>73</v>
      </c>
      <c r="U28" s="204">
        <v>83</v>
      </c>
      <c r="V28" s="185"/>
      <c r="W28" s="192">
        <v>2000</v>
      </c>
      <c r="X28" s="221">
        <v>315.60000000000002</v>
      </c>
      <c r="Y28" s="221">
        <v>268.39999999999998</v>
      </c>
      <c r="Z28" s="221">
        <v>222.5</v>
      </c>
      <c r="AA28" s="204">
        <v>219.8</v>
      </c>
    </row>
    <row r="29" spans="1:27">
      <c r="A29" s="192">
        <v>2001</v>
      </c>
      <c r="B29" s="204">
        <v>303.39999999999998</v>
      </c>
      <c r="C29" s="204">
        <v>230</v>
      </c>
      <c r="D29" s="204">
        <v>242.2</v>
      </c>
      <c r="E29" s="204">
        <v>254.9</v>
      </c>
      <c r="F29" s="204">
        <v>271.3</v>
      </c>
      <c r="G29" s="221">
        <v>315.5</v>
      </c>
      <c r="H29" s="204">
        <v>234.3</v>
      </c>
      <c r="I29" s="204">
        <v>245.7</v>
      </c>
      <c r="J29" s="204">
        <v>259.7</v>
      </c>
      <c r="K29" s="204">
        <v>277.5</v>
      </c>
      <c r="L29" s="221">
        <v>201.5</v>
      </c>
      <c r="M29" s="204">
        <v>234.9</v>
      </c>
      <c r="N29" s="204">
        <v>275.39999999999998</v>
      </c>
      <c r="O29" s="204">
        <v>307.5</v>
      </c>
      <c r="P29" s="204">
        <v>339.2</v>
      </c>
      <c r="Q29" s="204">
        <v>88.2</v>
      </c>
      <c r="R29" s="204">
        <v>58.6</v>
      </c>
      <c r="S29" s="204">
        <v>57.7</v>
      </c>
      <c r="T29" s="204">
        <v>67.7</v>
      </c>
      <c r="U29" s="204">
        <v>80.8</v>
      </c>
      <c r="W29" s="192">
        <v>2001</v>
      </c>
      <c r="X29" s="221">
        <v>315.5</v>
      </c>
      <c r="Y29" s="221">
        <v>266.7</v>
      </c>
      <c r="Z29" s="221">
        <v>201.5</v>
      </c>
      <c r="AA29" s="204">
        <v>201.7</v>
      </c>
    </row>
    <row r="30" spans="1:27">
      <c r="A30" s="192">
        <v>2002</v>
      </c>
      <c r="B30" s="204">
        <v>302.5</v>
      </c>
      <c r="C30" s="204">
        <v>231.4</v>
      </c>
      <c r="D30" s="204">
        <v>236.2</v>
      </c>
      <c r="E30" s="204">
        <v>249.8</v>
      </c>
      <c r="F30" s="204">
        <v>260.60000000000002</v>
      </c>
      <c r="G30" s="221">
        <v>314.5</v>
      </c>
      <c r="H30" s="204">
        <v>236.6</v>
      </c>
      <c r="I30" s="204">
        <v>241.2</v>
      </c>
      <c r="J30" s="204">
        <v>255.9</v>
      </c>
      <c r="K30" s="204">
        <v>268.89999999999998</v>
      </c>
      <c r="L30" s="221">
        <v>193.5</v>
      </c>
      <c r="M30" s="204">
        <v>226.5</v>
      </c>
      <c r="N30" s="204">
        <v>254.7</v>
      </c>
      <c r="O30" s="204">
        <v>282.7</v>
      </c>
      <c r="P30" s="204">
        <v>302</v>
      </c>
      <c r="Q30" s="204">
        <v>84.1</v>
      </c>
      <c r="R30" s="204">
        <v>54.4</v>
      </c>
      <c r="S30" s="204">
        <v>53.4</v>
      </c>
      <c r="T30" s="204">
        <v>61.3</v>
      </c>
      <c r="U30" s="204">
        <v>71.599999999999994</v>
      </c>
      <c r="W30" s="192">
        <v>2002</v>
      </c>
      <c r="X30" s="221">
        <v>314.5</v>
      </c>
      <c r="Y30" s="221">
        <v>266.7</v>
      </c>
      <c r="Z30" s="221">
        <v>193.5</v>
      </c>
      <c r="AA30" s="204">
        <v>195.3</v>
      </c>
    </row>
    <row r="31" spans="1:27">
      <c r="A31" s="218" t="s">
        <v>382</v>
      </c>
      <c r="B31" s="204">
        <v>303.8</v>
      </c>
      <c r="C31" s="204">
        <v>220.9</v>
      </c>
      <c r="D31" s="204">
        <v>234</v>
      </c>
      <c r="E31" s="204">
        <v>243.6</v>
      </c>
      <c r="F31" s="204">
        <v>251.9</v>
      </c>
      <c r="G31" s="221">
        <v>317.10000000000002</v>
      </c>
      <c r="H31" s="204">
        <v>225.2</v>
      </c>
      <c r="I31" s="204">
        <v>239</v>
      </c>
      <c r="J31" s="204">
        <v>250.4</v>
      </c>
      <c r="K31" s="204">
        <v>260.60000000000002</v>
      </c>
      <c r="L31" s="221">
        <v>177.5</v>
      </c>
      <c r="M31" s="204">
        <v>227.1</v>
      </c>
      <c r="N31" s="204">
        <v>256.2</v>
      </c>
      <c r="O31" s="204">
        <v>268.89999999999998</v>
      </c>
      <c r="P31" s="204">
        <v>283</v>
      </c>
      <c r="Q31" s="204">
        <v>77.8</v>
      </c>
      <c r="R31" s="204">
        <v>50.8</v>
      </c>
      <c r="S31" s="204">
        <v>53.9</v>
      </c>
      <c r="T31" s="204">
        <v>58.1</v>
      </c>
      <c r="U31" s="204">
        <v>67.7</v>
      </c>
      <c r="W31" s="218" t="s">
        <v>382</v>
      </c>
      <c r="X31" s="221">
        <v>317.10000000000002</v>
      </c>
      <c r="Y31" s="221">
        <v>264.10000000000002</v>
      </c>
      <c r="Z31" s="221">
        <v>177.5</v>
      </c>
      <c r="AA31" s="204">
        <v>187</v>
      </c>
    </row>
    <row r="32" spans="1:27">
      <c r="A32" s="218" t="s">
        <v>282</v>
      </c>
      <c r="B32" s="204">
        <v>296.39999999999998</v>
      </c>
      <c r="C32" s="204">
        <v>215.9</v>
      </c>
      <c r="D32" s="204">
        <v>221.8</v>
      </c>
      <c r="E32" s="204">
        <v>231.2</v>
      </c>
      <c r="F32" s="204">
        <v>239.2</v>
      </c>
      <c r="G32" s="221">
        <v>310</v>
      </c>
      <c r="H32" s="204">
        <v>222.4</v>
      </c>
      <c r="I32" s="204">
        <v>227.9</v>
      </c>
      <c r="J32" s="204">
        <v>238.1</v>
      </c>
      <c r="K32" s="204">
        <v>248.4</v>
      </c>
      <c r="L32" s="221">
        <v>166.2</v>
      </c>
      <c r="M32" s="204">
        <v>195.9</v>
      </c>
      <c r="N32" s="204">
        <v>228.9</v>
      </c>
      <c r="O32" s="204">
        <v>249.8</v>
      </c>
      <c r="P32" s="204">
        <v>264.5</v>
      </c>
      <c r="Q32" s="204">
        <v>75.7</v>
      </c>
      <c r="R32" s="204">
        <v>45.3</v>
      </c>
      <c r="S32" s="204">
        <v>55.8</v>
      </c>
      <c r="T32" s="204">
        <v>52.1</v>
      </c>
      <c r="U32" s="204">
        <v>63.3</v>
      </c>
      <c r="W32" s="218" t="s">
        <v>282</v>
      </c>
      <c r="X32" s="221">
        <v>310</v>
      </c>
      <c r="Y32" s="221">
        <v>261.5</v>
      </c>
      <c r="Z32" s="221">
        <v>166.2</v>
      </c>
      <c r="AA32" s="204">
        <v>181.3</v>
      </c>
    </row>
    <row r="33" spans="1:27">
      <c r="A33" s="218" t="s">
        <v>252</v>
      </c>
      <c r="B33" s="204">
        <v>292.39999999999998</v>
      </c>
      <c r="C33" s="204">
        <v>211.7</v>
      </c>
      <c r="D33" s="204">
        <v>210.7</v>
      </c>
      <c r="E33" s="204">
        <v>223.6</v>
      </c>
      <c r="F33" s="204">
        <v>230.8</v>
      </c>
      <c r="G33" s="221">
        <v>306.10000000000002</v>
      </c>
      <c r="H33" s="204">
        <v>218.1</v>
      </c>
      <c r="I33" s="204">
        <v>216.4</v>
      </c>
      <c r="J33" s="204">
        <v>230.4</v>
      </c>
      <c r="K33" s="204">
        <v>238.3</v>
      </c>
      <c r="L33" s="221">
        <v>154.30000000000001</v>
      </c>
      <c r="M33" s="204">
        <v>194.6</v>
      </c>
      <c r="N33" s="204">
        <v>220</v>
      </c>
      <c r="O33" s="204">
        <v>250.3</v>
      </c>
      <c r="P33" s="204">
        <v>278</v>
      </c>
      <c r="Q33" s="204">
        <v>80.400000000000006</v>
      </c>
      <c r="R33" s="204">
        <v>45.1</v>
      </c>
      <c r="S33" s="204">
        <v>47.6</v>
      </c>
      <c r="T33" s="204">
        <v>48.3</v>
      </c>
      <c r="U33" s="204">
        <v>61.3</v>
      </c>
      <c r="V33" s="223"/>
      <c r="W33" s="218" t="s">
        <v>252</v>
      </c>
      <c r="X33" s="221">
        <v>306.10000000000002</v>
      </c>
      <c r="Y33" s="221">
        <v>256.89999999999998</v>
      </c>
      <c r="Z33" s="221">
        <v>154.30000000000001</v>
      </c>
      <c r="AA33" s="204">
        <v>163.80000000000001</v>
      </c>
    </row>
    <row r="34" spans="1:27">
      <c r="A34" s="218" t="s">
        <v>253</v>
      </c>
      <c r="B34" s="204">
        <v>284</v>
      </c>
      <c r="C34" s="204">
        <v>200.9</v>
      </c>
      <c r="D34" s="204">
        <v>205.5</v>
      </c>
      <c r="E34" s="204">
        <v>215.5</v>
      </c>
      <c r="F34" s="204">
        <v>228.8</v>
      </c>
      <c r="G34" s="221">
        <v>297.39999999999998</v>
      </c>
      <c r="H34" s="204">
        <v>207.3</v>
      </c>
      <c r="I34" s="204">
        <v>211.1</v>
      </c>
      <c r="J34" s="204">
        <v>223.1</v>
      </c>
      <c r="K34" s="204">
        <v>237.7</v>
      </c>
      <c r="L34" s="221">
        <v>147.19999999999999</v>
      </c>
      <c r="M34" s="204">
        <v>182.5</v>
      </c>
      <c r="N34" s="204">
        <v>222.2</v>
      </c>
      <c r="O34" s="204">
        <v>229.2</v>
      </c>
      <c r="P34" s="204">
        <v>257</v>
      </c>
      <c r="Q34" s="204">
        <v>67.900000000000006</v>
      </c>
      <c r="R34" s="204">
        <v>40</v>
      </c>
      <c r="S34" s="204">
        <v>41.7</v>
      </c>
      <c r="T34" s="204">
        <v>52.7</v>
      </c>
      <c r="U34" s="204">
        <v>61.6</v>
      </c>
      <c r="V34" s="223"/>
      <c r="W34" s="218" t="s">
        <v>253</v>
      </c>
      <c r="X34" s="221">
        <v>297.39999999999998</v>
      </c>
      <c r="Y34" s="221">
        <v>248</v>
      </c>
      <c r="Z34" s="221">
        <v>147.19999999999999</v>
      </c>
      <c r="AA34" s="204">
        <v>154.9</v>
      </c>
    </row>
    <row r="35" spans="1:27">
      <c r="A35" s="218">
        <v>2007</v>
      </c>
      <c r="B35" s="204">
        <v>278.7</v>
      </c>
      <c r="C35" s="204">
        <v>194.7</v>
      </c>
      <c r="D35" s="204">
        <v>198.2</v>
      </c>
      <c r="E35" s="204">
        <v>212.6</v>
      </c>
      <c r="F35" s="204"/>
      <c r="G35" s="221">
        <v>292.3</v>
      </c>
      <c r="H35" s="204">
        <v>200.5</v>
      </c>
      <c r="I35" s="204">
        <v>204.8</v>
      </c>
      <c r="J35" s="204">
        <v>219.5</v>
      </c>
      <c r="K35" s="204"/>
      <c r="L35" s="221">
        <v>134.9</v>
      </c>
      <c r="M35" s="204">
        <v>179.4</v>
      </c>
      <c r="N35" s="204">
        <v>191.4</v>
      </c>
      <c r="O35" s="204">
        <v>232.6</v>
      </c>
      <c r="P35" s="204"/>
      <c r="Q35" s="204">
        <v>59.3</v>
      </c>
      <c r="R35" s="204">
        <v>37.6</v>
      </c>
      <c r="S35" s="204">
        <v>43.3</v>
      </c>
      <c r="T35" s="204">
        <v>56.8</v>
      </c>
      <c r="U35" s="204"/>
      <c r="V35" s="223"/>
      <c r="W35" s="218">
        <v>2007</v>
      </c>
      <c r="X35" s="221">
        <v>292.3</v>
      </c>
      <c r="Y35" s="221">
        <v>243.2</v>
      </c>
      <c r="Z35" s="221">
        <v>134.9</v>
      </c>
      <c r="AA35" s="204">
        <v>143.1</v>
      </c>
    </row>
    <row r="36" spans="1:27">
      <c r="A36" s="218" t="s">
        <v>255</v>
      </c>
      <c r="B36" s="204">
        <v>269.2</v>
      </c>
      <c r="C36" s="204">
        <v>188.3</v>
      </c>
      <c r="D36" s="204">
        <v>195</v>
      </c>
      <c r="E36" s="204"/>
      <c r="F36" s="204"/>
      <c r="G36" s="221">
        <v>282.7</v>
      </c>
      <c r="H36" s="204">
        <v>194.8</v>
      </c>
      <c r="I36" s="204">
        <v>201.7</v>
      </c>
      <c r="J36" s="204"/>
      <c r="K36" s="204"/>
      <c r="L36" s="221">
        <v>122.2</v>
      </c>
      <c r="M36" s="204">
        <v>164.5</v>
      </c>
      <c r="N36" s="204">
        <v>185</v>
      </c>
      <c r="O36" s="204"/>
      <c r="P36" s="204"/>
      <c r="Q36" s="204">
        <v>58.2</v>
      </c>
      <c r="R36" s="204">
        <v>36.799999999999997</v>
      </c>
      <c r="S36" s="204">
        <v>41.4</v>
      </c>
      <c r="T36" s="204"/>
      <c r="U36" s="204"/>
      <c r="V36" s="223"/>
      <c r="W36" s="218" t="s">
        <v>255</v>
      </c>
      <c r="X36" s="221">
        <v>282.7</v>
      </c>
      <c r="Y36" s="221">
        <v>236.2</v>
      </c>
      <c r="Z36" s="221">
        <v>122.2</v>
      </c>
      <c r="AA36" s="204">
        <v>135.19999999999999</v>
      </c>
    </row>
    <row r="37" spans="1:27" s="194" customFormat="1">
      <c r="A37" s="219" t="s">
        <v>256</v>
      </c>
      <c r="B37" s="220">
        <v>261.89999999999998</v>
      </c>
      <c r="C37" s="220">
        <v>183.8</v>
      </c>
      <c r="G37" s="220">
        <v>274.8</v>
      </c>
      <c r="H37" s="220">
        <v>190.2</v>
      </c>
      <c r="L37" s="220">
        <v>131.1</v>
      </c>
      <c r="M37" s="220">
        <v>158.9</v>
      </c>
      <c r="Q37" s="204">
        <v>59.9</v>
      </c>
      <c r="R37" s="204">
        <v>35.799999999999997</v>
      </c>
      <c r="S37" s="204"/>
      <c r="T37" s="204"/>
      <c r="U37" s="204"/>
      <c r="V37" s="223"/>
      <c r="W37" s="219" t="s">
        <v>256</v>
      </c>
      <c r="X37" s="220">
        <v>274.8</v>
      </c>
      <c r="Y37" s="220">
        <v>227.8</v>
      </c>
      <c r="Z37" s="220">
        <v>131.1</v>
      </c>
      <c r="AA37" s="220">
        <v>126.8</v>
      </c>
    </row>
    <row r="38" spans="1:27">
      <c r="A38" s="218" t="s">
        <v>257</v>
      </c>
      <c r="B38" s="189">
        <v>254.4</v>
      </c>
      <c r="C38" s="224"/>
      <c r="D38" s="224"/>
      <c r="E38" s="224"/>
      <c r="F38" s="224"/>
      <c r="G38" s="189">
        <v>268.8</v>
      </c>
      <c r="H38" s="224"/>
      <c r="I38" s="224"/>
      <c r="J38" s="224"/>
      <c r="K38" s="224"/>
      <c r="L38" s="189">
        <v>121.4</v>
      </c>
      <c r="M38" s="224"/>
      <c r="N38" s="224"/>
      <c r="O38" s="224"/>
      <c r="P38" s="224"/>
      <c r="Q38" s="204">
        <v>54.4</v>
      </c>
      <c r="R38" s="204"/>
      <c r="S38" s="204"/>
      <c r="T38" s="204"/>
      <c r="U38" s="204"/>
      <c r="V38" s="225"/>
      <c r="W38" s="218" t="s">
        <v>257</v>
      </c>
      <c r="X38" s="189">
        <v>268.8</v>
      </c>
      <c r="Y38" s="189">
        <v>221.5</v>
      </c>
      <c r="Z38" s="189">
        <v>121.4</v>
      </c>
      <c r="AA38" s="189">
        <v>126</v>
      </c>
    </row>
    <row r="39" spans="1:27">
      <c r="B39" s="224"/>
      <c r="C39" s="224"/>
      <c r="D39" s="224"/>
      <c r="E39" s="224"/>
      <c r="F39" s="224"/>
      <c r="G39" s="189"/>
      <c r="H39" s="224"/>
      <c r="I39" s="224"/>
      <c r="J39" s="224"/>
      <c r="K39" s="224"/>
      <c r="L39" s="224"/>
      <c r="M39" s="224"/>
      <c r="N39" s="224"/>
      <c r="O39" s="224"/>
      <c r="P39" s="224"/>
      <c r="Q39" s="178"/>
      <c r="R39" s="178"/>
      <c r="S39" s="178"/>
      <c r="T39" s="178"/>
      <c r="U39" s="178"/>
    </row>
    <row r="40" spans="1:27">
      <c r="B40" s="224"/>
      <c r="C40" s="224"/>
      <c r="D40" s="224"/>
      <c r="E40" s="224"/>
      <c r="F40" s="224"/>
      <c r="G40" s="189"/>
      <c r="H40" s="224"/>
      <c r="I40" s="224"/>
      <c r="J40" s="224"/>
      <c r="K40" s="224"/>
      <c r="L40" s="224"/>
      <c r="M40" s="224"/>
      <c r="N40" s="224"/>
      <c r="O40" s="224"/>
      <c r="P40" s="224"/>
      <c r="Q40" s="178"/>
      <c r="R40" s="178"/>
      <c r="S40" s="178"/>
      <c r="T40" s="178"/>
      <c r="U40" s="178"/>
    </row>
    <row r="41" spans="1:27">
      <c r="B41" s="224"/>
      <c r="C41" s="224"/>
      <c r="D41" s="224"/>
      <c r="E41" s="224"/>
      <c r="F41" s="224"/>
      <c r="G41" s="189"/>
      <c r="H41" s="224"/>
      <c r="I41" s="224"/>
      <c r="J41" s="224"/>
      <c r="K41" s="224"/>
      <c r="L41" s="224"/>
      <c r="M41" s="224"/>
      <c r="N41" s="224"/>
      <c r="O41" s="224"/>
      <c r="P41" s="224"/>
      <c r="Q41" s="178"/>
      <c r="R41" s="178"/>
      <c r="S41" s="178"/>
      <c r="T41" s="178"/>
      <c r="U41" s="178"/>
    </row>
    <row r="42" spans="1:27">
      <c r="B42" s="224"/>
      <c r="C42" s="224"/>
      <c r="D42" s="224"/>
      <c r="E42" s="224"/>
      <c r="F42" s="224"/>
      <c r="G42" s="189"/>
      <c r="H42" s="224"/>
      <c r="I42" s="224"/>
      <c r="J42" s="224"/>
      <c r="K42" s="224"/>
      <c r="L42" s="224"/>
      <c r="M42" s="224"/>
      <c r="N42" s="224"/>
      <c r="O42" s="224"/>
      <c r="P42" s="224"/>
      <c r="Q42" s="178"/>
      <c r="R42" s="178"/>
      <c r="S42" s="178"/>
      <c r="T42" s="178"/>
      <c r="U42" s="178"/>
    </row>
    <row r="43" spans="1:27">
      <c r="B43" s="224"/>
      <c r="C43" s="224"/>
      <c r="D43" s="224"/>
      <c r="E43" s="224"/>
      <c r="F43" s="224"/>
      <c r="G43" s="189"/>
      <c r="H43" s="224"/>
      <c r="I43" s="224"/>
      <c r="J43" s="224"/>
      <c r="K43" s="224"/>
      <c r="L43" s="224"/>
      <c r="M43" s="224"/>
      <c r="N43" s="224"/>
      <c r="O43" s="224"/>
      <c r="P43" s="224"/>
      <c r="Q43" s="178"/>
      <c r="R43" s="178"/>
      <c r="S43" s="178"/>
      <c r="T43" s="178"/>
      <c r="U43" s="178"/>
    </row>
    <row r="44" spans="1:27">
      <c r="B44" s="224"/>
      <c r="C44" s="224"/>
      <c r="D44" s="224"/>
      <c r="E44" s="224"/>
      <c r="F44" s="224"/>
      <c r="G44" s="189"/>
      <c r="H44" s="224"/>
      <c r="I44" s="224"/>
      <c r="J44" s="224"/>
      <c r="K44" s="224"/>
      <c r="L44" s="224"/>
      <c r="M44" s="224"/>
      <c r="N44" s="224"/>
      <c r="O44" s="224"/>
      <c r="P44" s="224"/>
      <c r="Q44" s="178"/>
      <c r="R44" s="178"/>
      <c r="S44" s="178"/>
      <c r="T44" s="178"/>
      <c r="U44" s="178"/>
    </row>
    <row r="45" spans="1:27">
      <c r="G45" s="223"/>
    </row>
  </sheetData>
  <mergeCells count="4">
    <mergeCell ref="B6:F6"/>
    <mergeCell ref="G6:K6"/>
    <mergeCell ref="L6:P6"/>
    <mergeCell ref="Q6:U6"/>
  </mergeCells>
  <pageMargins left="0.75" right="0.75" top="1" bottom="1" header="0.5" footer="0.5"/>
  <pageSetup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workbookViewId="0"/>
  </sheetViews>
  <sheetFormatPr defaultRowHeight="15"/>
  <cols>
    <col min="1" max="1" width="13" style="166" customWidth="1"/>
    <col min="2" max="5" width="10.7109375" style="165" customWidth="1"/>
    <col min="6" max="6" width="9.140625" style="165"/>
    <col min="7" max="10" width="10.7109375" style="165" customWidth="1"/>
    <col min="11" max="240" width="9.140625" style="165"/>
    <col min="241" max="241" width="27.28515625" style="165" bestFit="1" customWidth="1"/>
    <col min="242" max="242" width="7.28515625" style="165" customWidth="1"/>
    <col min="243" max="246" width="10.7109375" style="165" customWidth="1"/>
    <col min="247" max="496" width="9.140625" style="165"/>
    <col min="497" max="497" width="27.28515625" style="165" bestFit="1" customWidth="1"/>
    <col min="498" max="498" width="7.28515625" style="165" customWidth="1"/>
    <col min="499" max="502" width="10.7109375" style="165" customWidth="1"/>
    <col min="503" max="752" width="9.140625" style="165"/>
    <col min="753" max="753" width="27.28515625" style="165" bestFit="1" customWidth="1"/>
    <col min="754" max="754" width="7.28515625" style="165" customWidth="1"/>
    <col min="755" max="758" width="10.7109375" style="165" customWidth="1"/>
    <col min="759" max="1008" width="9.140625" style="165"/>
    <col min="1009" max="1009" width="27.28515625" style="165" bestFit="1" customWidth="1"/>
    <col min="1010" max="1010" width="7.28515625" style="165" customWidth="1"/>
    <col min="1011" max="1014" width="10.7109375" style="165" customWidth="1"/>
    <col min="1015" max="1264" width="9.140625" style="165"/>
    <col min="1265" max="1265" width="27.28515625" style="165" bestFit="1" customWidth="1"/>
    <col min="1266" max="1266" width="7.28515625" style="165" customWidth="1"/>
    <col min="1267" max="1270" width="10.7109375" style="165" customWidth="1"/>
    <col min="1271" max="1520" width="9.140625" style="165"/>
    <col min="1521" max="1521" width="27.28515625" style="165" bestFit="1" customWidth="1"/>
    <col min="1522" max="1522" width="7.28515625" style="165" customWidth="1"/>
    <col min="1523" max="1526" width="10.7109375" style="165" customWidth="1"/>
    <col min="1527" max="1776" width="9.140625" style="165"/>
    <col min="1777" max="1777" width="27.28515625" style="165" bestFit="1" customWidth="1"/>
    <col min="1778" max="1778" width="7.28515625" style="165" customWidth="1"/>
    <col min="1779" max="1782" width="10.7109375" style="165" customWidth="1"/>
    <col min="1783" max="2032" width="9.140625" style="165"/>
    <col min="2033" max="2033" width="27.28515625" style="165" bestFit="1" customWidth="1"/>
    <col min="2034" max="2034" width="7.28515625" style="165" customWidth="1"/>
    <col min="2035" max="2038" width="10.7109375" style="165" customWidth="1"/>
    <col min="2039" max="2288" width="9.140625" style="165"/>
    <col min="2289" max="2289" width="27.28515625" style="165" bestFit="1" customWidth="1"/>
    <col min="2290" max="2290" width="7.28515625" style="165" customWidth="1"/>
    <col min="2291" max="2294" width="10.7109375" style="165" customWidth="1"/>
    <col min="2295" max="2544" width="9.140625" style="165"/>
    <col min="2545" max="2545" width="27.28515625" style="165" bestFit="1" customWidth="1"/>
    <col min="2546" max="2546" width="7.28515625" style="165" customWidth="1"/>
    <col min="2547" max="2550" width="10.7109375" style="165" customWidth="1"/>
    <col min="2551" max="2800" width="9.140625" style="165"/>
    <col min="2801" max="2801" width="27.28515625" style="165" bestFit="1" customWidth="1"/>
    <col min="2802" max="2802" width="7.28515625" style="165" customWidth="1"/>
    <col min="2803" max="2806" width="10.7109375" style="165" customWidth="1"/>
    <col min="2807" max="3056" width="9.140625" style="165"/>
    <col min="3057" max="3057" width="27.28515625" style="165" bestFit="1" customWidth="1"/>
    <col min="3058" max="3058" width="7.28515625" style="165" customWidth="1"/>
    <col min="3059" max="3062" width="10.7109375" style="165" customWidth="1"/>
    <col min="3063" max="3312" width="9.140625" style="165"/>
    <col min="3313" max="3313" width="27.28515625" style="165" bestFit="1" customWidth="1"/>
    <col min="3314" max="3314" width="7.28515625" style="165" customWidth="1"/>
    <col min="3315" max="3318" width="10.7109375" style="165" customWidth="1"/>
    <col min="3319" max="3568" width="9.140625" style="165"/>
    <col min="3569" max="3569" width="27.28515625" style="165" bestFit="1" customWidth="1"/>
    <col min="3570" max="3570" width="7.28515625" style="165" customWidth="1"/>
    <col min="3571" max="3574" width="10.7109375" style="165" customWidth="1"/>
    <col min="3575" max="3824" width="9.140625" style="165"/>
    <col min="3825" max="3825" width="27.28515625" style="165" bestFit="1" customWidth="1"/>
    <col min="3826" max="3826" width="7.28515625" style="165" customWidth="1"/>
    <col min="3827" max="3830" width="10.7109375" style="165" customWidth="1"/>
    <col min="3831" max="4080" width="9.140625" style="165"/>
    <col min="4081" max="4081" width="27.28515625" style="165" bestFit="1" customWidth="1"/>
    <col min="4082" max="4082" width="7.28515625" style="165" customWidth="1"/>
    <col min="4083" max="4086" width="10.7109375" style="165" customWidth="1"/>
    <col min="4087" max="4336" width="9.140625" style="165"/>
    <col min="4337" max="4337" width="27.28515625" style="165" bestFit="1" customWidth="1"/>
    <col min="4338" max="4338" width="7.28515625" style="165" customWidth="1"/>
    <col min="4339" max="4342" width="10.7109375" style="165" customWidth="1"/>
    <col min="4343" max="4592" width="9.140625" style="165"/>
    <col min="4593" max="4593" width="27.28515625" style="165" bestFit="1" customWidth="1"/>
    <col min="4594" max="4594" width="7.28515625" style="165" customWidth="1"/>
    <col min="4595" max="4598" width="10.7109375" style="165" customWidth="1"/>
    <col min="4599" max="4848" width="9.140625" style="165"/>
    <col min="4849" max="4849" width="27.28515625" style="165" bestFit="1" customWidth="1"/>
    <col min="4850" max="4850" width="7.28515625" style="165" customWidth="1"/>
    <col min="4851" max="4854" width="10.7109375" style="165" customWidth="1"/>
    <col min="4855" max="5104" width="9.140625" style="165"/>
    <col min="5105" max="5105" width="27.28515625" style="165" bestFit="1" customWidth="1"/>
    <col min="5106" max="5106" width="7.28515625" style="165" customWidth="1"/>
    <col min="5107" max="5110" width="10.7109375" style="165" customWidth="1"/>
    <col min="5111" max="5360" width="9.140625" style="165"/>
    <col min="5361" max="5361" width="27.28515625" style="165" bestFit="1" customWidth="1"/>
    <col min="5362" max="5362" width="7.28515625" style="165" customWidth="1"/>
    <col min="5363" max="5366" width="10.7109375" style="165" customWidth="1"/>
    <col min="5367" max="5616" width="9.140625" style="165"/>
    <col min="5617" max="5617" width="27.28515625" style="165" bestFit="1" customWidth="1"/>
    <col min="5618" max="5618" width="7.28515625" style="165" customWidth="1"/>
    <col min="5619" max="5622" width="10.7109375" style="165" customWidth="1"/>
    <col min="5623" max="5872" width="9.140625" style="165"/>
    <col min="5873" max="5873" width="27.28515625" style="165" bestFit="1" customWidth="1"/>
    <col min="5874" max="5874" width="7.28515625" style="165" customWidth="1"/>
    <col min="5875" max="5878" width="10.7109375" style="165" customWidth="1"/>
    <col min="5879" max="6128" width="9.140625" style="165"/>
    <col min="6129" max="6129" width="27.28515625" style="165" bestFit="1" customWidth="1"/>
    <col min="6130" max="6130" width="7.28515625" style="165" customWidth="1"/>
    <col min="6131" max="6134" width="10.7109375" style="165" customWidth="1"/>
    <col min="6135" max="6384" width="9.140625" style="165"/>
    <col min="6385" max="6385" width="27.28515625" style="165" bestFit="1" customWidth="1"/>
    <col min="6386" max="6386" width="7.28515625" style="165" customWidth="1"/>
    <col min="6387" max="6390" width="10.7109375" style="165" customWidth="1"/>
    <col min="6391" max="6640" width="9.140625" style="165"/>
    <col min="6641" max="6641" width="27.28515625" style="165" bestFit="1" customWidth="1"/>
    <col min="6642" max="6642" width="7.28515625" style="165" customWidth="1"/>
    <col min="6643" max="6646" width="10.7109375" style="165" customWidth="1"/>
    <col min="6647" max="6896" width="9.140625" style="165"/>
    <col min="6897" max="6897" width="27.28515625" style="165" bestFit="1" customWidth="1"/>
    <col min="6898" max="6898" width="7.28515625" style="165" customWidth="1"/>
    <col min="6899" max="6902" width="10.7109375" style="165" customWidth="1"/>
    <col min="6903" max="7152" width="9.140625" style="165"/>
    <col min="7153" max="7153" width="27.28515625" style="165" bestFit="1" customWidth="1"/>
    <col min="7154" max="7154" width="7.28515625" style="165" customWidth="1"/>
    <col min="7155" max="7158" width="10.7109375" style="165" customWidth="1"/>
    <col min="7159" max="7408" width="9.140625" style="165"/>
    <col min="7409" max="7409" width="27.28515625" style="165" bestFit="1" customWidth="1"/>
    <col min="7410" max="7410" width="7.28515625" style="165" customWidth="1"/>
    <col min="7411" max="7414" width="10.7109375" style="165" customWidth="1"/>
    <col min="7415" max="7664" width="9.140625" style="165"/>
    <col min="7665" max="7665" width="27.28515625" style="165" bestFit="1" customWidth="1"/>
    <col min="7666" max="7666" width="7.28515625" style="165" customWidth="1"/>
    <col min="7667" max="7670" width="10.7109375" style="165" customWidth="1"/>
    <col min="7671" max="7920" width="9.140625" style="165"/>
    <col min="7921" max="7921" width="27.28515625" style="165" bestFit="1" customWidth="1"/>
    <col min="7922" max="7922" width="7.28515625" style="165" customWidth="1"/>
    <col min="7923" max="7926" width="10.7109375" style="165" customWidth="1"/>
    <col min="7927" max="8176" width="9.140625" style="165"/>
    <col min="8177" max="8177" width="27.28515625" style="165" bestFit="1" customWidth="1"/>
    <col min="8178" max="8178" width="7.28515625" style="165" customWidth="1"/>
    <col min="8179" max="8182" width="10.7109375" style="165" customWidth="1"/>
    <col min="8183" max="8432" width="9.140625" style="165"/>
    <col min="8433" max="8433" width="27.28515625" style="165" bestFit="1" customWidth="1"/>
    <col min="8434" max="8434" width="7.28515625" style="165" customWidth="1"/>
    <col min="8435" max="8438" width="10.7109375" style="165" customWidth="1"/>
    <col min="8439" max="8688" width="9.140625" style="165"/>
    <col min="8689" max="8689" width="27.28515625" style="165" bestFit="1" customWidth="1"/>
    <col min="8690" max="8690" width="7.28515625" style="165" customWidth="1"/>
    <col min="8691" max="8694" width="10.7109375" style="165" customWidth="1"/>
    <col min="8695" max="8944" width="9.140625" style="165"/>
    <col min="8945" max="8945" width="27.28515625" style="165" bestFit="1" customWidth="1"/>
    <col min="8946" max="8946" width="7.28515625" style="165" customWidth="1"/>
    <col min="8947" max="8950" width="10.7109375" style="165" customWidth="1"/>
    <col min="8951" max="9200" width="9.140625" style="165"/>
    <col min="9201" max="9201" width="27.28515625" style="165" bestFit="1" customWidth="1"/>
    <col min="9202" max="9202" width="7.28515625" style="165" customWidth="1"/>
    <col min="9203" max="9206" width="10.7109375" style="165" customWidth="1"/>
    <col min="9207" max="9456" width="9.140625" style="165"/>
    <col min="9457" max="9457" width="27.28515625" style="165" bestFit="1" customWidth="1"/>
    <col min="9458" max="9458" width="7.28515625" style="165" customWidth="1"/>
    <col min="9459" max="9462" width="10.7109375" style="165" customWidth="1"/>
    <col min="9463" max="9712" width="9.140625" style="165"/>
    <col min="9713" max="9713" width="27.28515625" style="165" bestFit="1" customWidth="1"/>
    <col min="9714" max="9714" width="7.28515625" style="165" customWidth="1"/>
    <col min="9715" max="9718" width="10.7109375" style="165" customWidth="1"/>
    <col min="9719" max="9968" width="9.140625" style="165"/>
    <col min="9969" max="9969" width="27.28515625" style="165" bestFit="1" customWidth="1"/>
    <col min="9970" max="9970" width="7.28515625" style="165" customWidth="1"/>
    <col min="9971" max="9974" width="10.7109375" style="165" customWidth="1"/>
    <col min="9975" max="10224" width="9.140625" style="165"/>
    <col min="10225" max="10225" width="27.28515625" style="165" bestFit="1" customWidth="1"/>
    <col min="10226" max="10226" width="7.28515625" style="165" customWidth="1"/>
    <col min="10227" max="10230" width="10.7109375" style="165" customWidth="1"/>
    <col min="10231" max="10480" width="9.140625" style="165"/>
    <col min="10481" max="10481" width="27.28515625" style="165" bestFit="1" customWidth="1"/>
    <col min="10482" max="10482" width="7.28515625" style="165" customWidth="1"/>
    <col min="10483" max="10486" width="10.7109375" style="165" customWidth="1"/>
    <col min="10487" max="10736" width="9.140625" style="165"/>
    <col min="10737" max="10737" width="27.28515625" style="165" bestFit="1" customWidth="1"/>
    <col min="10738" max="10738" width="7.28515625" style="165" customWidth="1"/>
    <col min="10739" max="10742" width="10.7109375" style="165" customWidth="1"/>
    <col min="10743" max="10992" width="9.140625" style="165"/>
    <col min="10993" max="10993" width="27.28515625" style="165" bestFit="1" customWidth="1"/>
    <col min="10994" max="10994" width="7.28515625" style="165" customWidth="1"/>
    <col min="10995" max="10998" width="10.7109375" style="165" customWidth="1"/>
    <col min="10999" max="11248" width="9.140625" style="165"/>
    <col min="11249" max="11249" width="27.28515625" style="165" bestFit="1" customWidth="1"/>
    <col min="11250" max="11250" width="7.28515625" style="165" customWidth="1"/>
    <col min="11251" max="11254" width="10.7109375" style="165" customWidth="1"/>
    <col min="11255" max="11504" width="9.140625" style="165"/>
    <col min="11505" max="11505" width="27.28515625" style="165" bestFit="1" customWidth="1"/>
    <col min="11506" max="11506" width="7.28515625" style="165" customWidth="1"/>
    <col min="11507" max="11510" width="10.7109375" style="165" customWidth="1"/>
    <col min="11511" max="11760" width="9.140625" style="165"/>
    <col min="11761" max="11761" width="27.28515625" style="165" bestFit="1" customWidth="1"/>
    <col min="11762" max="11762" width="7.28515625" style="165" customWidth="1"/>
    <col min="11763" max="11766" width="10.7109375" style="165" customWidth="1"/>
    <col min="11767" max="12016" width="9.140625" style="165"/>
    <col min="12017" max="12017" width="27.28515625" style="165" bestFit="1" customWidth="1"/>
    <col min="12018" max="12018" width="7.28515625" style="165" customWidth="1"/>
    <col min="12019" max="12022" width="10.7109375" style="165" customWidth="1"/>
    <col min="12023" max="12272" width="9.140625" style="165"/>
    <col min="12273" max="12273" width="27.28515625" style="165" bestFit="1" customWidth="1"/>
    <col min="12274" max="12274" width="7.28515625" style="165" customWidth="1"/>
    <col min="12275" max="12278" width="10.7109375" style="165" customWidth="1"/>
    <col min="12279" max="12528" width="9.140625" style="165"/>
    <col min="12529" max="12529" width="27.28515625" style="165" bestFit="1" customWidth="1"/>
    <col min="12530" max="12530" width="7.28515625" style="165" customWidth="1"/>
    <col min="12531" max="12534" width="10.7109375" style="165" customWidth="1"/>
    <col min="12535" max="12784" width="9.140625" style="165"/>
    <col min="12785" max="12785" width="27.28515625" style="165" bestFit="1" customWidth="1"/>
    <col min="12786" max="12786" width="7.28515625" style="165" customWidth="1"/>
    <col min="12787" max="12790" width="10.7109375" style="165" customWidth="1"/>
    <col min="12791" max="13040" width="9.140625" style="165"/>
    <col min="13041" max="13041" width="27.28515625" style="165" bestFit="1" customWidth="1"/>
    <col min="13042" max="13042" width="7.28515625" style="165" customWidth="1"/>
    <col min="13043" max="13046" width="10.7109375" style="165" customWidth="1"/>
    <col min="13047" max="13296" width="9.140625" style="165"/>
    <col min="13297" max="13297" width="27.28515625" style="165" bestFit="1" customWidth="1"/>
    <col min="13298" max="13298" width="7.28515625" style="165" customWidth="1"/>
    <col min="13299" max="13302" width="10.7109375" style="165" customWidth="1"/>
    <col min="13303" max="13552" width="9.140625" style="165"/>
    <col min="13553" max="13553" width="27.28515625" style="165" bestFit="1" customWidth="1"/>
    <col min="13554" max="13554" width="7.28515625" style="165" customWidth="1"/>
    <col min="13555" max="13558" width="10.7109375" style="165" customWidth="1"/>
    <col min="13559" max="13808" width="9.140625" style="165"/>
    <col min="13809" max="13809" width="27.28515625" style="165" bestFit="1" customWidth="1"/>
    <col min="13810" max="13810" width="7.28515625" style="165" customWidth="1"/>
    <col min="13811" max="13814" width="10.7109375" style="165" customWidth="1"/>
    <col min="13815" max="14064" width="9.140625" style="165"/>
    <col min="14065" max="14065" width="27.28515625" style="165" bestFit="1" customWidth="1"/>
    <col min="14066" max="14066" width="7.28515625" style="165" customWidth="1"/>
    <col min="14067" max="14070" width="10.7109375" style="165" customWidth="1"/>
    <col min="14071" max="14320" width="9.140625" style="165"/>
    <col min="14321" max="14321" width="27.28515625" style="165" bestFit="1" customWidth="1"/>
    <col min="14322" max="14322" width="7.28515625" style="165" customWidth="1"/>
    <col min="14323" max="14326" width="10.7109375" style="165" customWidth="1"/>
    <col min="14327" max="14576" width="9.140625" style="165"/>
    <col min="14577" max="14577" width="27.28515625" style="165" bestFit="1" customWidth="1"/>
    <col min="14578" max="14578" width="7.28515625" style="165" customWidth="1"/>
    <col min="14579" max="14582" width="10.7109375" style="165" customWidth="1"/>
    <col min="14583" max="14832" width="9.140625" style="165"/>
    <col min="14833" max="14833" width="27.28515625" style="165" bestFit="1" customWidth="1"/>
    <col min="14834" max="14834" width="7.28515625" style="165" customWidth="1"/>
    <col min="14835" max="14838" width="10.7109375" style="165" customWidth="1"/>
    <col min="14839" max="15088" width="9.140625" style="165"/>
    <col min="15089" max="15089" width="27.28515625" style="165" bestFit="1" customWidth="1"/>
    <col min="15090" max="15090" width="7.28515625" style="165" customWidth="1"/>
    <col min="15091" max="15094" width="10.7109375" style="165" customWidth="1"/>
    <col min="15095" max="15344" width="9.140625" style="165"/>
    <col min="15345" max="15345" width="27.28515625" style="165" bestFit="1" customWidth="1"/>
    <col min="15346" max="15346" width="7.28515625" style="165" customWidth="1"/>
    <col min="15347" max="15350" width="10.7109375" style="165" customWidth="1"/>
    <col min="15351" max="15600" width="9.140625" style="165"/>
    <col min="15601" max="15601" width="27.28515625" style="165" bestFit="1" customWidth="1"/>
    <col min="15602" max="15602" width="7.28515625" style="165" customWidth="1"/>
    <col min="15603" max="15606" width="10.7109375" style="165" customWidth="1"/>
    <col min="15607" max="15856" width="9.140625" style="165"/>
    <col min="15857" max="15857" width="27.28515625" style="165" bestFit="1" customWidth="1"/>
    <col min="15858" max="15858" width="7.28515625" style="165" customWidth="1"/>
    <col min="15859" max="15862" width="10.7109375" style="165" customWidth="1"/>
    <col min="15863" max="16112" width="9.140625" style="165"/>
    <col min="16113" max="16113" width="27.28515625" style="165" bestFit="1" customWidth="1"/>
    <col min="16114" max="16114" width="7.28515625" style="165" customWidth="1"/>
    <col min="16115" max="16118" width="10.7109375" style="165" customWidth="1"/>
    <col min="16119" max="16384" width="9.140625" style="165"/>
  </cols>
  <sheetData>
    <row r="1" spans="1:10">
      <c r="A1" s="166" t="s">
        <v>383</v>
      </c>
    </row>
    <row r="2" spans="1:10">
      <c r="A2" s="168" t="s">
        <v>384</v>
      </c>
    </row>
    <row r="3" spans="1:10">
      <c r="A3" s="168"/>
    </row>
    <row r="4" spans="1:10">
      <c r="A4" s="168"/>
      <c r="B4" s="165" t="s">
        <v>380</v>
      </c>
      <c r="G4" s="165" t="s">
        <v>381</v>
      </c>
    </row>
    <row r="5" spans="1:10" ht="18" customHeight="1">
      <c r="A5" s="168"/>
      <c r="B5" s="167" t="s">
        <v>385</v>
      </c>
      <c r="C5" s="143" t="s">
        <v>386</v>
      </c>
      <c r="D5" s="143" t="s">
        <v>387</v>
      </c>
      <c r="E5" s="167" t="s">
        <v>71</v>
      </c>
      <c r="G5" s="167" t="s">
        <v>385</v>
      </c>
      <c r="H5" s="143" t="s">
        <v>386</v>
      </c>
      <c r="I5" s="143" t="s">
        <v>387</v>
      </c>
      <c r="J5" s="167" t="s">
        <v>71</v>
      </c>
    </row>
    <row r="6" spans="1:10">
      <c r="A6" s="166">
        <v>1985</v>
      </c>
      <c r="B6" s="210">
        <v>303.60000000000002</v>
      </c>
      <c r="C6" s="210">
        <v>272.8</v>
      </c>
      <c r="D6" s="210">
        <v>255.3</v>
      </c>
      <c r="E6" s="210">
        <v>277.2</v>
      </c>
      <c r="G6" s="210">
        <v>299.60000000000002</v>
      </c>
      <c r="H6" s="210">
        <v>272.8</v>
      </c>
      <c r="I6" s="210">
        <v>255.2</v>
      </c>
      <c r="J6" s="210">
        <v>275.89999999999998</v>
      </c>
    </row>
    <row r="7" spans="1:10">
      <c r="A7" s="166">
        <v>1986</v>
      </c>
      <c r="B7" s="210">
        <v>297.39999999999998</v>
      </c>
      <c r="C7" s="210">
        <v>273.7</v>
      </c>
      <c r="D7" s="210">
        <v>254.2</v>
      </c>
      <c r="E7" s="210">
        <v>275.10000000000002</v>
      </c>
      <c r="G7" s="210">
        <v>296.2</v>
      </c>
      <c r="H7" s="210">
        <v>275.5</v>
      </c>
      <c r="I7" s="210">
        <v>255.9</v>
      </c>
      <c r="J7" s="210">
        <v>275.89999999999998</v>
      </c>
    </row>
    <row r="8" spans="1:10">
      <c r="A8" s="166">
        <v>1987</v>
      </c>
      <c r="B8" s="210">
        <v>292.89999999999998</v>
      </c>
      <c r="C8" s="210">
        <v>276.60000000000002</v>
      </c>
      <c r="D8" s="210">
        <v>259.60000000000002</v>
      </c>
      <c r="E8" s="210">
        <v>276.39999999999998</v>
      </c>
      <c r="G8" s="210">
        <v>292</v>
      </c>
      <c r="H8" s="210">
        <v>278.3</v>
      </c>
      <c r="I8" s="210">
        <v>260.2</v>
      </c>
      <c r="J8" s="210">
        <v>276.89999999999998</v>
      </c>
    </row>
    <row r="9" spans="1:10">
      <c r="A9" s="166">
        <v>1988</v>
      </c>
      <c r="B9" s="210">
        <v>292.60000000000002</v>
      </c>
      <c r="C9" s="210">
        <v>283.8</v>
      </c>
      <c r="D9" s="210">
        <v>264.3</v>
      </c>
      <c r="E9" s="210">
        <v>280.3</v>
      </c>
      <c r="G9" s="210">
        <v>292</v>
      </c>
      <c r="H9" s="210">
        <v>284.60000000000002</v>
      </c>
      <c r="I9" s="210">
        <v>264.89999999999998</v>
      </c>
      <c r="J9" s="210">
        <v>280.5</v>
      </c>
    </row>
    <row r="10" spans="1:10">
      <c r="A10" s="166">
        <v>1989</v>
      </c>
      <c r="B10" s="210">
        <v>285.8</v>
      </c>
      <c r="C10" s="210">
        <v>284</v>
      </c>
      <c r="D10" s="210">
        <v>265.3</v>
      </c>
      <c r="E10" s="210">
        <v>278.39999999999998</v>
      </c>
      <c r="G10" s="210">
        <v>284.10000000000002</v>
      </c>
      <c r="H10" s="210">
        <v>284.2</v>
      </c>
      <c r="I10" s="210">
        <v>265.60000000000002</v>
      </c>
      <c r="J10" s="210">
        <v>278</v>
      </c>
    </row>
    <row r="11" spans="1:10">
      <c r="A11" s="166">
        <v>1990</v>
      </c>
      <c r="B11" s="210">
        <v>279.7</v>
      </c>
      <c r="C11" s="210">
        <v>277.39999999999998</v>
      </c>
      <c r="D11" s="210">
        <v>263.89999999999998</v>
      </c>
      <c r="E11" s="210">
        <v>273.7</v>
      </c>
      <c r="G11" s="210">
        <v>273</v>
      </c>
      <c r="H11" s="210">
        <v>275.7</v>
      </c>
      <c r="I11" s="210">
        <v>263.5</v>
      </c>
      <c r="J11" s="210">
        <v>270.8</v>
      </c>
    </row>
    <row r="12" spans="1:10">
      <c r="A12" s="166">
        <v>1991</v>
      </c>
      <c r="B12" s="210">
        <v>266.3</v>
      </c>
      <c r="C12" s="210">
        <v>266.3</v>
      </c>
      <c r="D12" s="210">
        <v>255.3</v>
      </c>
      <c r="E12" s="210">
        <v>262.7</v>
      </c>
      <c r="G12" s="210">
        <v>260.10000000000002</v>
      </c>
      <c r="H12" s="210">
        <v>266.39999999999998</v>
      </c>
      <c r="I12" s="210">
        <v>256.8</v>
      </c>
      <c r="J12" s="210">
        <v>261.10000000000002</v>
      </c>
    </row>
    <row r="13" spans="1:10">
      <c r="A13" s="166">
        <v>1992</v>
      </c>
      <c r="B13" s="210">
        <v>267.5</v>
      </c>
      <c r="C13" s="210">
        <v>266.5</v>
      </c>
      <c r="D13" s="210">
        <v>253.4</v>
      </c>
      <c r="E13" s="210">
        <v>262.5</v>
      </c>
      <c r="G13" s="210">
        <v>261.10000000000002</v>
      </c>
      <c r="H13" s="210">
        <v>266.60000000000002</v>
      </c>
      <c r="I13" s="210">
        <v>255.6</v>
      </c>
      <c r="J13" s="210">
        <v>261.10000000000002</v>
      </c>
    </row>
    <row r="14" spans="1:10">
      <c r="A14" s="166">
        <v>1993</v>
      </c>
      <c r="B14" s="210">
        <v>263.60000000000002</v>
      </c>
      <c r="C14" s="210">
        <v>266.39999999999998</v>
      </c>
      <c r="D14" s="210">
        <v>257.2</v>
      </c>
      <c r="E14" s="210">
        <v>262.39999999999998</v>
      </c>
      <c r="G14" s="210">
        <v>255</v>
      </c>
      <c r="H14" s="210">
        <v>265.39999999999998</v>
      </c>
      <c r="I14" s="210">
        <v>257.89999999999998</v>
      </c>
      <c r="J14" s="210">
        <v>259.39999999999998</v>
      </c>
    </row>
    <row r="15" spans="1:10">
      <c r="A15" s="166">
        <v>1994</v>
      </c>
      <c r="B15" s="210">
        <v>256.2</v>
      </c>
      <c r="C15" s="210">
        <v>257.89999999999998</v>
      </c>
      <c r="D15" s="210">
        <v>251.8</v>
      </c>
      <c r="E15" s="210">
        <v>255.3</v>
      </c>
      <c r="G15" s="210">
        <v>244.4</v>
      </c>
      <c r="H15" s="210">
        <v>255.9</v>
      </c>
      <c r="I15" s="210">
        <v>252.6</v>
      </c>
      <c r="J15" s="210">
        <v>251</v>
      </c>
    </row>
    <row r="16" spans="1:10">
      <c r="A16" s="166">
        <v>1995</v>
      </c>
      <c r="B16" s="210">
        <v>258.2</v>
      </c>
      <c r="C16" s="210">
        <v>263.10000000000002</v>
      </c>
      <c r="D16" s="210">
        <v>264.7</v>
      </c>
      <c r="E16" s="210">
        <v>262</v>
      </c>
      <c r="G16" s="210">
        <v>241.7</v>
      </c>
      <c r="H16" s="210">
        <v>260.2</v>
      </c>
      <c r="I16" s="210">
        <v>264.10000000000002</v>
      </c>
      <c r="J16" s="210">
        <v>255.3</v>
      </c>
    </row>
    <row r="17" spans="1:10">
      <c r="A17" s="166">
        <v>1996</v>
      </c>
      <c r="B17" s="210">
        <v>258.7</v>
      </c>
      <c r="C17" s="210">
        <v>258.89999999999998</v>
      </c>
      <c r="D17" s="210">
        <v>265.7</v>
      </c>
      <c r="E17" s="210">
        <v>261.10000000000002</v>
      </c>
      <c r="G17" s="210">
        <v>240.4</v>
      </c>
      <c r="H17" s="210">
        <v>256.5</v>
      </c>
      <c r="I17" s="210">
        <v>265.3</v>
      </c>
      <c r="J17" s="210">
        <v>254.1</v>
      </c>
    </row>
    <row r="18" spans="1:10">
      <c r="A18" s="166">
        <v>1997</v>
      </c>
      <c r="B18" s="210">
        <v>255.5</v>
      </c>
      <c r="C18" s="210">
        <v>252.6</v>
      </c>
      <c r="D18" s="210">
        <v>272.39999999999998</v>
      </c>
      <c r="E18" s="210">
        <v>260.2</v>
      </c>
      <c r="G18" s="210">
        <v>234.7</v>
      </c>
      <c r="H18" s="210">
        <v>250.4</v>
      </c>
      <c r="I18" s="210">
        <v>271.60000000000002</v>
      </c>
      <c r="J18" s="210">
        <v>252.2</v>
      </c>
    </row>
    <row r="19" spans="1:10">
      <c r="A19" s="166">
        <v>1998</v>
      </c>
      <c r="B19" s="210">
        <v>257.39999999999998</v>
      </c>
      <c r="C19" s="210">
        <v>250.6</v>
      </c>
      <c r="D19" s="210">
        <v>276.7</v>
      </c>
      <c r="E19" s="210">
        <v>261.5</v>
      </c>
      <c r="G19" s="210">
        <v>236.4</v>
      </c>
      <c r="H19" s="210">
        <v>248.6</v>
      </c>
      <c r="I19" s="210">
        <v>276.10000000000002</v>
      </c>
      <c r="J19" s="210">
        <v>253.7</v>
      </c>
    </row>
    <row r="20" spans="1:10">
      <c r="A20" s="166">
        <v>1999</v>
      </c>
      <c r="B20" s="210">
        <v>262.89999999999998</v>
      </c>
      <c r="C20" s="210">
        <v>253.2</v>
      </c>
      <c r="D20" s="210">
        <v>284.5</v>
      </c>
      <c r="E20" s="210">
        <v>266.89999999999998</v>
      </c>
      <c r="G20" s="210">
        <v>242.3</v>
      </c>
      <c r="H20" s="210">
        <v>251.6</v>
      </c>
      <c r="I20" s="210">
        <v>284.2</v>
      </c>
      <c r="J20" s="210">
        <v>259.39999999999998</v>
      </c>
    </row>
    <row r="21" spans="1:10">
      <c r="A21" s="166">
        <v>2000</v>
      </c>
      <c r="B21" s="210">
        <v>255.2</v>
      </c>
      <c r="C21" s="210">
        <v>243.4</v>
      </c>
      <c r="D21" s="210">
        <v>279.7</v>
      </c>
      <c r="E21" s="210">
        <v>259.39999999999998</v>
      </c>
      <c r="G21" s="210">
        <v>234.6</v>
      </c>
      <c r="H21" s="210">
        <v>241.3</v>
      </c>
      <c r="I21" s="210">
        <v>278.60000000000002</v>
      </c>
      <c r="J21" s="210">
        <v>251.5</v>
      </c>
    </row>
    <row r="22" spans="1:10">
      <c r="A22" s="166">
        <v>2001</v>
      </c>
      <c r="B22" s="210">
        <v>257.10000000000002</v>
      </c>
      <c r="C22" s="210">
        <v>242.1</v>
      </c>
      <c r="D22" s="210">
        <v>281.89999999999998</v>
      </c>
      <c r="E22" s="210">
        <v>260.39999999999998</v>
      </c>
      <c r="G22" s="210">
        <v>235.8</v>
      </c>
      <c r="H22" s="210">
        <v>240</v>
      </c>
      <c r="I22" s="210">
        <v>280.3</v>
      </c>
      <c r="J22" s="210">
        <v>252</v>
      </c>
    </row>
    <row r="23" spans="1:10">
      <c r="A23" s="166">
        <v>2002</v>
      </c>
      <c r="B23" s="210">
        <v>253.4</v>
      </c>
      <c r="C23" s="210">
        <v>238.2</v>
      </c>
      <c r="D23" s="210">
        <v>277</v>
      </c>
      <c r="E23" s="210">
        <v>256.2</v>
      </c>
      <c r="G23" s="210">
        <v>232.4</v>
      </c>
      <c r="H23" s="210">
        <v>236.5</v>
      </c>
      <c r="I23" s="210">
        <v>275.7</v>
      </c>
      <c r="J23" s="210">
        <v>248.2</v>
      </c>
    </row>
    <row r="24" spans="1:10">
      <c r="A24" s="166">
        <v>2003</v>
      </c>
      <c r="B24" s="210">
        <v>253.1</v>
      </c>
      <c r="C24" s="210">
        <v>234.5</v>
      </c>
      <c r="D24" s="210">
        <v>273.10000000000002</v>
      </c>
      <c r="E24" s="210">
        <v>253.5</v>
      </c>
      <c r="G24" s="210">
        <v>231.5</v>
      </c>
      <c r="H24" s="210">
        <v>232.5</v>
      </c>
      <c r="I24" s="210">
        <v>271.5</v>
      </c>
      <c r="J24" s="210">
        <v>245.2</v>
      </c>
    </row>
    <row r="25" spans="1:10">
      <c r="A25" s="166" t="s">
        <v>282</v>
      </c>
      <c r="B25" s="210">
        <v>248.1</v>
      </c>
      <c r="C25" s="210">
        <v>228.7</v>
      </c>
      <c r="D25" s="210">
        <v>269</v>
      </c>
      <c r="E25" s="210">
        <v>248.6</v>
      </c>
      <c r="G25" s="210">
        <v>226.6</v>
      </c>
      <c r="H25" s="210">
        <v>226.7</v>
      </c>
      <c r="I25" s="210">
        <v>267.7</v>
      </c>
      <c r="J25" s="210">
        <v>240.4</v>
      </c>
    </row>
    <row r="26" spans="1:10">
      <c r="A26" s="166" t="s">
        <v>252</v>
      </c>
      <c r="B26" s="210">
        <v>245.2</v>
      </c>
      <c r="C26" s="210">
        <v>223.4</v>
      </c>
      <c r="D26" s="210">
        <v>264.10000000000002</v>
      </c>
      <c r="E26" s="210">
        <v>244.3</v>
      </c>
      <c r="G26" s="210">
        <v>223.8</v>
      </c>
      <c r="H26" s="210">
        <v>221.6</v>
      </c>
      <c r="I26" s="210">
        <v>262.8</v>
      </c>
      <c r="J26" s="210">
        <v>236.1</v>
      </c>
    </row>
    <row r="27" spans="1:10">
      <c r="A27" s="166" t="s">
        <v>253</v>
      </c>
      <c r="B27" s="210">
        <v>240.3</v>
      </c>
      <c r="C27" s="210">
        <v>218.7</v>
      </c>
      <c r="D27" s="210">
        <v>256.3</v>
      </c>
      <c r="E27" s="210">
        <v>238.4</v>
      </c>
      <c r="G27" s="210">
        <v>219.3</v>
      </c>
      <c r="H27" s="210">
        <v>216.8</v>
      </c>
      <c r="I27" s="210">
        <v>254.9</v>
      </c>
      <c r="J27" s="210">
        <v>230.3</v>
      </c>
    </row>
    <row r="28" spans="1:10">
      <c r="A28" s="166" t="s">
        <v>254</v>
      </c>
      <c r="B28" s="210">
        <v>232.7</v>
      </c>
      <c r="C28" s="210">
        <v>209.3</v>
      </c>
      <c r="D28" s="210">
        <v>246.7</v>
      </c>
      <c r="E28" s="210">
        <v>229.6</v>
      </c>
      <c r="G28" s="210">
        <v>212</v>
      </c>
      <c r="H28" s="210">
        <v>207.4</v>
      </c>
      <c r="I28" s="210">
        <v>244.8</v>
      </c>
      <c r="J28" s="210">
        <v>221.4</v>
      </c>
    </row>
    <row r="29" spans="1:10">
      <c r="A29" s="168">
        <v>2008</v>
      </c>
      <c r="B29" s="210">
        <v>224.7</v>
      </c>
      <c r="C29" s="210">
        <v>201.4</v>
      </c>
      <c r="D29" s="210">
        <v>236.7</v>
      </c>
      <c r="E29" s="210">
        <v>220.9</v>
      </c>
      <c r="G29" s="210">
        <v>204.3</v>
      </c>
      <c r="H29" s="210">
        <v>199.4</v>
      </c>
      <c r="I29" s="210">
        <v>234.8</v>
      </c>
      <c r="J29" s="210">
        <v>212.8</v>
      </c>
    </row>
    <row r="30" spans="1:10">
      <c r="A30" s="166" t="s">
        <v>256</v>
      </c>
      <c r="B30" s="210">
        <v>220.1</v>
      </c>
      <c r="C30" s="210">
        <v>196</v>
      </c>
      <c r="D30" s="210">
        <v>230.4</v>
      </c>
      <c r="E30" s="210">
        <v>215.5</v>
      </c>
      <c r="G30" s="210">
        <v>198.9</v>
      </c>
      <c r="H30" s="210">
        <v>193.9</v>
      </c>
      <c r="I30" s="210">
        <v>228.4</v>
      </c>
      <c r="J30" s="210">
        <v>207.1</v>
      </c>
    </row>
    <row r="31" spans="1:10">
      <c r="A31" s="166">
        <v>2010</v>
      </c>
      <c r="B31" s="184">
        <v>212</v>
      </c>
      <c r="C31" s="169">
        <v>190.1</v>
      </c>
      <c r="D31" s="184">
        <v>223.2</v>
      </c>
      <c r="E31" s="184">
        <v>208.4</v>
      </c>
      <c r="G31" s="184">
        <v>191</v>
      </c>
      <c r="H31" s="169">
        <v>188.2</v>
      </c>
      <c r="I31" s="184">
        <v>221.7</v>
      </c>
      <c r="J31" s="184">
        <v>200.3</v>
      </c>
    </row>
    <row r="32" spans="1:10">
      <c r="A32" s="168">
        <v>2011</v>
      </c>
      <c r="B32" s="184">
        <v>207.3</v>
      </c>
      <c r="C32" s="184">
        <v>185.7</v>
      </c>
      <c r="D32" s="184">
        <v>219.2</v>
      </c>
      <c r="E32" s="184">
        <v>204</v>
      </c>
      <c r="G32" s="184">
        <v>187.1</v>
      </c>
      <c r="H32" s="184">
        <v>184.1</v>
      </c>
      <c r="I32" s="184">
        <v>217.9</v>
      </c>
      <c r="J32" s="184">
        <v>196.4</v>
      </c>
    </row>
    <row r="33" spans="1:10">
      <c r="A33" s="168"/>
      <c r="B33" s="184"/>
      <c r="C33" s="184"/>
      <c r="D33" s="184" t="s">
        <v>96</v>
      </c>
      <c r="E33" s="184"/>
      <c r="G33" s="184"/>
      <c r="H33" s="184"/>
      <c r="I33" s="184"/>
      <c r="J33" s="184"/>
    </row>
    <row r="34" spans="1:10">
      <c r="A34" s="168"/>
    </row>
    <row r="35" spans="1:10">
      <c r="A35" s="168"/>
    </row>
  </sheetData>
  <pageMargins left="0.75" right="0.75" top="1" bottom="1" header="0.5" footer="0.5"/>
  <pageSetup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showGridLines="0" zoomScaleNormal="100" workbookViewId="0"/>
  </sheetViews>
  <sheetFormatPr defaultRowHeight="15"/>
  <cols>
    <col min="1" max="1" width="17" style="31" customWidth="1"/>
    <col min="2" max="2" width="8.7109375" style="111" customWidth="1"/>
    <col min="3" max="3" width="9.140625" style="26"/>
    <col min="4" max="4" width="11.28515625" style="26" customWidth="1"/>
    <col min="5" max="12" width="9.140625" style="26"/>
    <col min="13" max="16384" width="9.140625" style="11"/>
  </cols>
  <sheetData>
    <row r="1" spans="1:15">
      <c r="A1" s="47" t="s">
        <v>388</v>
      </c>
    </row>
    <row r="2" spans="1:15">
      <c r="A2" s="47" t="s">
        <v>389</v>
      </c>
    </row>
    <row r="3" spans="1:15">
      <c r="A3" s="47"/>
    </row>
    <row r="4" spans="1:15">
      <c r="A4" s="47"/>
    </row>
    <row r="5" spans="1:15">
      <c r="A5" s="47" t="s">
        <v>390</v>
      </c>
    </row>
    <row r="6" spans="1:15">
      <c r="A6" s="226"/>
      <c r="B6" s="227" t="s">
        <v>71</v>
      </c>
      <c r="C6" s="227"/>
      <c r="D6" s="356" t="s">
        <v>391</v>
      </c>
      <c r="E6" s="356"/>
      <c r="F6" s="350" t="s">
        <v>392</v>
      </c>
      <c r="G6" s="350"/>
      <c r="H6" s="350" t="s">
        <v>393</v>
      </c>
      <c r="I6" s="350"/>
      <c r="J6" s="350" t="s">
        <v>394</v>
      </c>
      <c r="K6" s="350"/>
      <c r="L6" s="350" t="s">
        <v>395</v>
      </c>
      <c r="M6" s="350"/>
      <c r="N6" s="350" t="s">
        <v>251</v>
      </c>
      <c r="O6" s="350"/>
    </row>
    <row r="7" spans="1:15">
      <c r="B7" s="111" t="s">
        <v>396</v>
      </c>
      <c r="C7" s="228" t="s">
        <v>397</v>
      </c>
      <c r="D7" s="228" t="s">
        <v>396</v>
      </c>
      <c r="E7" s="228" t="s">
        <v>397</v>
      </c>
      <c r="F7" s="28" t="s">
        <v>396</v>
      </c>
      <c r="G7" s="28" t="s">
        <v>397</v>
      </c>
      <c r="H7" s="28" t="s">
        <v>396</v>
      </c>
      <c r="I7" s="28" t="s">
        <v>397</v>
      </c>
      <c r="J7" s="28" t="s">
        <v>396</v>
      </c>
      <c r="K7" s="28" t="s">
        <v>397</v>
      </c>
      <c r="L7" s="28" t="s">
        <v>396</v>
      </c>
      <c r="M7" s="26" t="s">
        <v>397</v>
      </c>
      <c r="N7" s="26" t="s">
        <v>396</v>
      </c>
      <c r="O7" s="26" t="s">
        <v>397</v>
      </c>
    </row>
    <row r="8" spans="1:15">
      <c r="A8" s="229">
        <v>2010</v>
      </c>
      <c r="B8" s="228">
        <v>21.16</v>
      </c>
      <c r="C8" s="228">
        <v>0.77</v>
      </c>
      <c r="D8" s="228">
        <v>22.05</v>
      </c>
      <c r="E8" s="228">
        <v>0.55000000000000004</v>
      </c>
      <c r="F8" s="28">
        <v>20.78</v>
      </c>
      <c r="G8" s="28">
        <v>0.67</v>
      </c>
      <c r="H8" s="28">
        <v>25.52</v>
      </c>
      <c r="I8" s="28">
        <v>0.73</v>
      </c>
      <c r="J8" s="28">
        <v>20.440000000000001</v>
      </c>
      <c r="K8" s="28">
        <v>0.82</v>
      </c>
      <c r="L8" s="28">
        <v>22.15</v>
      </c>
      <c r="M8" s="28">
        <v>1.32</v>
      </c>
      <c r="N8" s="28">
        <v>18.05</v>
      </c>
      <c r="O8" s="28">
        <v>0.9</v>
      </c>
    </row>
    <row r="9" spans="1:15">
      <c r="A9" s="230" t="s">
        <v>398</v>
      </c>
      <c r="B9" s="228">
        <v>20.69</v>
      </c>
      <c r="C9" s="228">
        <v>0.58899999999999997</v>
      </c>
      <c r="D9" s="228">
        <v>21.76</v>
      </c>
      <c r="E9" s="228">
        <v>0.4708</v>
      </c>
      <c r="F9" s="228">
        <v>21.14</v>
      </c>
      <c r="G9" s="228">
        <v>0.54200000000000004</v>
      </c>
      <c r="H9" s="228">
        <v>24.91</v>
      </c>
      <c r="I9" s="228">
        <v>0.48699999999999999</v>
      </c>
      <c r="J9" s="228">
        <v>19.12</v>
      </c>
      <c r="K9" s="228">
        <v>0.6</v>
      </c>
      <c r="L9" s="228">
        <v>20.92</v>
      </c>
      <c r="M9" s="28">
        <v>0.90200000000000002</v>
      </c>
      <c r="N9" s="28">
        <v>16.8</v>
      </c>
      <c r="O9" s="28">
        <v>0.7</v>
      </c>
    </row>
    <row r="10" spans="1:15">
      <c r="A10" s="231"/>
      <c r="B10" s="232"/>
    </row>
    <row r="11" spans="1:15">
      <c r="A11" s="47" t="s">
        <v>399</v>
      </c>
    </row>
    <row r="12" spans="1:15">
      <c r="A12" s="229">
        <v>2010</v>
      </c>
      <c r="B12" s="228">
        <v>6.4</v>
      </c>
      <c r="C12" s="228">
        <v>0.76</v>
      </c>
      <c r="D12" s="228">
        <v>6.66</v>
      </c>
      <c r="E12" s="228">
        <v>0.68</v>
      </c>
      <c r="F12" s="28">
        <v>6.17</v>
      </c>
      <c r="G12" s="28">
        <v>0.77</v>
      </c>
      <c r="H12" s="28">
        <v>8</v>
      </c>
      <c r="I12" s="28">
        <v>0.85</v>
      </c>
      <c r="J12" s="28">
        <v>6.4</v>
      </c>
      <c r="K12" s="28">
        <v>0.72</v>
      </c>
      <c r="L12" s="28">
        <v>6.44</v>
      </c>
      <c r="M12" s="28">
        <v>1.008</v>
      </c>
      <c r="N12" s="28">
        <v>5.79</v>
      </c>
      <c r="O12" s="28">
        <v>0.7</v>
      </c>
    </row>
    <row r="13" spans="1:15">
      <c r="A13" s="230" t="s">
        <v>398</v>
      </c>
      <c r="B13" s="228">
        <v>5.69</v>
      </c>
      <c r="C13" s="228">
        <v>0.748</v>
      </c>
      <c r="D13" s="228">
        <v>4.3899999999999997</v>
      </c>
      <c r="E13" s="228">
        <v>0.67579999999999996</v>
      </c>
      <c r="F13" s="228">
        <v>6.69</v>
      </c>
      <c r="G13" s="228">
        <v>0.74170000000000003</v>
      </c>
      <c r="H13" s="228">
        <v>7.68</v>
      </c>
      <c r="I13" s="228">
        <v>0.72655999999999998</v>
      </c>
      <c r="J13" s="228">
        <v>6.11</v>
      </c>
      <c r="K13" s="228">
        <v>0.72550000000000003</v>
      </c>
      <c r="L13" s="228">
        <v>6.21</v>
      </c>
      <c r="M13" s="28">
        <v>0.97899999999999998</v>
      </c>
      <c r="N13" s="28">
        <v>5.23</v>
      </c>
      <c r="O13" s="28">
        <v>0.72150000000000003</v>
      </c>
    </row>
    <row r="15" spans="1:15">
      <c r="A15" s="47" t="s">
        <v>400</v>
      </c>
    </row>
    <row r="16" spans="1:15">
      <c r="A16" s="229">
        <v>2010</v>
      </c>
      <c r="B16" s="228">
        <v>7.91</v>
      </c>
      <c r="C16" s="228">
        <v>0.26</v>
      </c>
      <c r="D16" s="228">
        <v>8.33</v>
      </c>
      <c r="E16" s="228">
        <v>0.19700000000000001</v>
      </c>
      <c r="F16" s="28">
        <v>7.65</v>
      </c>
      <c r="G16" s="28">
        <v>0.20799999999999999</v>
      </c>
      <c r="H16" s="28">
        <v>9.08</v>
      </c>
      <c r="I16" s="28">
        <v>0.39800000000000002</v>
      </c>
      <c r="J16" s="28">
        <v>7.46</v>
      </c>
      <c r="K16" s="28">
        <v>0.26900000000000002</v>
      </c>
      <c r="L16" s="28">
        <v>9.1999999999999993</v>
      </c>
      <c r="M16" s="22">
        <v>0.46</v>
      </c>
      <c r="N16" s="28">
        <v>5.99</v>
      </c>
      <c r="O16" s="28">
        <v>0.25900000000000001</v>
      </c>
    </row>
    <row r="17" spans="1:15">
      <c r="A17" s="230" t="s">
        <v>398</v>
      </c>
      <c r="B17" s="228">
        <v>7</v>
      </c>
      <c r="C17" s="228">
        <v>0.21</v>
      </c>
      <c r="D17" s="228">
        <v>7.31</v>
      </c>
      <c r="E17" s="228">
        <v>0.15</v>
      </c>
      <c r="F17" s="228">
        <v>7.27</v>
      </c>
      <c r="G17" s="228">
        <v>0.189</v>
      </c>
      <c r="H17" s="228">
        <v>7.67</v>
      </c>
      <c r="I17" s="228">
        <v>0.17699999999999999</v>
      </c>
      <c r="J17" s="228">
        <v>6.65</v>
      </c>
      <c r="K17" s="228">
        <v>0.24590000000000001</v>
      </c>
      <c r="L17" s="228">
        <v>7.51</v>
      </c>
      <c r="M17" s="22">
        <v>0.3548</v>
      </c>
      <c r="N17" s="28">
        <v>5.05</v>
      </c>
      <c r="O17" s="28">
        <v>0.23599999999999999</v>
      </c>
    </row>
    <row r="19" spans="1:15">
      <c r="A19" s="47" t="s">
        <v>401</v>
      </c>
    </row>
    <row r="20" spans="1:15">
      <c r="A20" s="229">
        <v>2010</v>
      </c>
      <c r="B20" s="228">
        <v>0.56999999999999995</v>
      </c>
      <c r="C20" s="228">
        <v>0.16600000000000001</v>
      </c>
      <c r="D20" s="228">
        <v>0.69</v>
      </c>
      <c r="E20" s="228">
        <v>0.125</v>
      </c>
      <c r="F20" s="28">
        <v>0.5</v>
      </c>
      <c r="G20" s="28">
        <v>0.189</v>
      </c>
      <c r="H20" s="28">
        <v>0.63</v>
      </c>
      <c r="I20" s="28">
        <v>0.09</v>
      </c>
      <c r="J20" s="28">
        <v>0.44</v>
      </c>
      <c r="K20" s="28">
        <v>0.16900000000000001</v>
      </c>
      <c r="L20" s="28">
        <v>0.44800000000000001</v>
      </c>
      <c r="M20" s="22">
        <v>0.23899999999999999</v>
      </c>
      <c r="N20" s="28">
        <v>0.66900000000000004</v>
      </c>
      <c r="O20" s="28">
        <v>0.156</v>
      </c>
    </row>
    <row r="21" spans="1:15">
      <c r="A21" s="230" t="s">
        <v>398</v>
      </c>
      <c r="B21" s="228">
        <v>0.49</v>
      </c>
      <c r="C21" s="228">
        <v>0.128</v>
      </c>
      <c r="D21" s="228">
        <v>0.6</v>
      </c>
      <c r="E21" s="228">
        <v>9.2499999999999999E-2</v>
      </c>
      <c r="F21" s="228">
        <v>0.47</v>
      </c>
      <c r="G21" s="228">
        <v>0.13789999999999999</v>
      </c>
      <c r="H21" s="228">
        <v>0.47</v>
      </c>
      <c r="I21" s="228">
        <v>0.14180000000000001</v>
      </c>
      <c r="J21" s="228">
        <v>0.38</v>
      </c>
      <c r="K21" s="228">
        <v>0.1328</v>
      </c>
      <c r="L21" s="228">
        <v>0.33700000000000002</v>
      </c>
      <c r="M21" s="22">
        <v>0.16900000000000001</v>
      </c>
      <c r="N21" s="28">
        <v>0.56000000000000005</v>
      </c>
      <c r="O21" s="28">
        <v>0.14799999999999999</v>
      </c>
    </row>
    <row r="22" spans="1:15">
      <c r="A22" s="230"/>
      <c r="B22" s="227"/>
      <c r="C22" s="228"/>
      <c r="D22" s="228"/>
      <c r="E22" s="228"/>
    </row>
    <row r="23" spans="1:15">
      <c r="A23" s="47" t="s">
        <v>402</v>
      </c>
    </row>
    <row r="24" spans="1:15" s="79" customFormat="1">
      <c r="A24" s="229">
        <v>2010</v>
      </c>
      <c r="B24" s="228">
        <v>14.96</v>
      </c>
      <c r="C24" s="228">
        <v>0.11700000000000001</v>
      </c>
      <c r="D24" s="228">
        <v>16.079999999999998</v>
      </c>
      <c r="E24" s="228">
        <v>8.8800000000000004E-2</v>
      </c>
      <c r="F24" s="28">
        <v>14.79</v>
      </c>
      <c r="G24" s="28">
        <v>9.7000000000000003E-2</v>
      </c>
      <c r="H24" s="28">
        <v>17.28</v>
      </c>
      <c r="I24" s="28">
        <v>0.16278999999999999</v>
      </c>
      <c r="J24" s="28">
        <v>14.6</v>
      </c>
      <c r="K24" s="28">
        <v>0.1105</v>
      </c>
      <c r="L24" s="28">
        <v>14.17</v>
      </c>
      <c r="M24" s="22">
        <v>0.20171</v>
      </c>
      <c r="N24" s="28">
        <v>13.09</v>
      </c>
      <c r="O24" s="28">
        <v>0.13236000000000001</v>
      </c>
    </row>
    <row r="25" spans="1:15" s="79" customFormat="1">
      <c r="A25" s="230" t="s">
        <v>398</v>
      </c>
      <c r="B25" s="228">
        <v>15</v>
      </c>
      <c r="C25" s="228">
        <v>0.1036</v>
      </c>
      <c r="D25" s="228">
        <v>16.18</v>
      </c>
      <c r="E25" s="228">
        <v>7.8E-2</v>
      </c>
      <c r="F25" s="228">
        <v>15.23</v>
      </c>
      <c r="G25" s="228">
        <v>0.10265000000000001</v>
      </c>
      <c r="H25" s="228">
        <v>16.600000000000001</v>
      </c>
      <c r="I25" s="228">
        <v>7.9699999999999993E-2</v>
      </c>
      <c r="J25" s="228">
        <v>14.72</v>
      </c>
      <c r="K25" s="228">
        <v>0.11799999999999999</v>
      </c>
      <c r="L25" s="228">
        <v>13.958</v>
      </c>
      <c r="M25" s="22">
        <v>0.156</v>
      </c>
      <c r="N25" s="28">
        <v>12.58</v>
      </c>
      <c r="O25" s="28">
        <v>0.1069</v>
      </c>
    </row>
    <row r="26" spans="1:15" s="79" customFormat="1">
      <c r="A26" s="229"/>
      <c r="B26" s="228"/>
      <c r="C26" s="228"/>
      <c r="D26" s="228"/>
      <c r="E26" s="228"/>
      <c r="F26" s="228"/>
      <c r="G26" s="228"/>
      <c r="H26" s="228"/>
      <c r="I26" s="228"/>
      <c r="J26" s="228"/>
      <c r="K26" s="228"/>
      <c r="L26" s="228"/>
    </row>
    <row r="27" spans="1:15" s="79" customFormat="1">
      <c r="A27" s="47" t="s">
        <v>403</v>
      </c>
      <c r="B27" s="111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11"/>
      <c r="N27" s="11"/>
      <c r="O27" s="11"/>
    </row>
    <row r="28" spans="1:15">
      <c r="A28" s="229">
        <v>2010</v>
      </c>
      <c r="B28" s="228">
        <v>4.78</v>
      </c>
      <c r="C28" s="228">
        <v>0.51060000000000005</v>
      </c>
      <c r="D28" s="228">
        <v>5.98</v>
      </c>
      <c r="E28" s="228">
        <v>0.41089999999999999</v>
      </c>
      <c r="F28" s="28">
        <v>3.65</v>
      </c>
      <c r="G28" s="28">
        <v>0.48980000000000001</v>
      </c>
      <c r="H28" s="28">
        <v>5.14</v>
      </c>
      <c r="I28" s="28">
        <v>0.434</v>
      </c>
      <c r="J28" s="28">
        <v>5.0090000000000003</v>
      </c>
      <c r="K28" s="28">
        <v>0.498</v>
      </c>
      <c r="L28" s="28">
        <v>4.0488999999999997</v>
      </c>
      <c r="M28" s="22">
        <v>0.74399999999999999</v>
      </c>
      <c r="N28" s="28">
        <v>4.7672999999999996</v>
      </c>
      <c r="O28" s="28">
        <v>0.57499999999999996</v>
      </c>
    </row>
    <row r="29" spans="1:15">
      <c r="A29" s="230" t="s">
        <v>398</v>
      </c>
      <c r="B29" s="228">
        <v>4.8099999999999996</v>
      </c>
      <c r="C29" s="228">
        <v>0.44900000000000001</v>
      </c>
      <c r="D29" s="228">
        <v>5.9</v>
      </c>
      <c r="E29" s="228">
        <v>0.36499999999999999</v>
      </c>
      <c r="F29" s="228">
        <v>3.87</v>
      </c>
      <c r="G29" s="228">
        <v>0.45489000000000002</v>
      </c>
      <c r="H29" s="228">
        <v>4.9400000000000004</v>
      </c>
      <c r="I29" s="228">
        <v>0.31897999999999999</v>
      </c>
      <c r="J29" s="228">
        <v>4.8</v>
      </c>
      <c r="K29" s="228">
        <v>0.50900000000000001</v>
      </c>
      <c r="L29" s="228">
        <v>4.08</v>
      </c>
      <c r="M29" s="22">
        <v>0.61899999999999999</v>
      </c>
      <c r="N29" s="28">
        <v>4.93</v>
      </c>
      <c r="O29" s="28">
        <v>0.44500000000000001</v>
      </c>
    </row>
    <row r="30" spans="1:15">
      <c r="A30" s="229"/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1:15">
      <c r="A31" s="229"/>
      <c r="B31" s="227"/>
      <c r="C31" s="228"/>
      <c r="D31" s="228"/>
      <c r="E31" s="228"/>
    </row>
    <row r="32" spans="1:15">
      <c r="A32" s="229"/>
      <c r="B32" s="227"/>
      <c r="C32" s="228"/>
      <c r="D32" s="228"/>
      <c r="E32" s="228"/>
    </row>
    <row r="33" spans="1:12">
      <c r="A33" s="229"/>
      <c r="B33" s="233"/>
      <c r="C33" s="228"/>
      <c r="D33" s="228"/>
      <c r="E33" s="228"/>
    </row>
    <row r="34" spans="1:12">
      <c r="A34" s="229"/>
      <c r="B34" s="234"/>
      <c r="C34" s="228"/>
      <c r="D34" s="228"/>
      <c r="E34" s="228"/>
    </row>
    <row r="35" spans="1:12">
      <c r="A35" s="229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</row>
    <row r="36" spans="1:12">
      <c r="A36" s="229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</row>
    <row r="37" spans="1:12">
      <c r="A37" s="47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</row>
    <row r="38" spans="1:12">
      <c r="A38" s="47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</row>
    <row r="39" spans="1:12">
      <c r="A39" s="47"/>
    </row>
    <row r="40" spans="1:12">
      <c r="A40" s="226"/>
      <c r="B40" s="227"/>
      <c r="C40" s="227"/>
      <c r="D40" s="227"/>
      <c r="E40" s="227"/>
    </row>
    <row r="41" spans="1:12">
      <c r="A41" s="229"/>
      <c r="B41" s="228"/>
      <c r="C41" s="228"/>
      <c r="D41" s="228"/>
      <c r="E41" s="228"/>
      <c r="F41" s="28"/>
      <c r="G41" s="28"/>
      <c r="H41" s="28"/>
      <c r="I41" s="28"/>
      <c r="J41" s="28"/>
      <c r="K41" s="28"/>
      <c r="L41" s="28"/>
    </row>
    <row r="42" spans="1:12">
      <c r="A42" s="230"/>
      <c r="B42" s="228"/>
      <c r="C42" s="228"/>
      <c r="D42" s="228"/>
      <c r="E42" s="228"/>
      <c r="F42" s="28"/>
      <c r="G42" s="28"/>
      <c r="H42" s="28"/>
      <c r="I42" s="28"/>
      <c r="J42" s="28"/>
      <c r="K42" s="28"/>
      <c r="L42" s="28"/>
    </row>
    <row r="43" spans="1:12">
      <c r="A43" s="47"/>
      <c r="E43" s="83"/>
    </row>
    <row r="44" spans="1:12">
      <c r="E44" s="83"/>
    </row>
    <row r="45" spans="1:12">
      <c r="E45" s="83"/>
    </row>
    <row r="46" spans="1:12">
      <c r="C46" s="26" t="s">
        <v>96</v>
      </c>
      <c r="E46" s="83"/>
    </row>
    <row r="47" spans="1:12">
      <c r="A47" s="47"/>
      <c r="E47" s="23"/>
    </row>
    <row r="48" spans="1:12">
      <c r="A48" s="47"/>
    </row>
    <row r="49" spans="1:1">
      <c r="A49" s="47"/>
    </row>
    <row r="51" spans="1:1">
      <c r="A51" s="47"/>
    </row>
    <row r="52" spans="1:1">
      <c r="A52" s="47"/>
    </row>
    <row r="53" spans="1:1">
      <c r="A53" s="47"/>
    </row>
  </sheetData>
  <mergeCells count="6">
    <mergeCell ref="N6:O6"/>
    <mergeCell ref="D6:E6"/>
    <mergeCell ref="F6:G6"/>
    <mergeCell ref="H6:I6"/>
    <mergeCell ref="J6:K6"/>
    <mergeCell ref="L6:M6"/>
  </mergeCells>
  <pageMargins left="0.75" right="0.75" top="1" bottom="1" header="0.5" footer="0.5"/>
  <pageSetup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showGridLines="0" zoomScaleNormal="100" workbookViewId="0"/>
  </sheetViews>
  <sheetFormatPr defaultRowHeight="15"/>
  <cols>
    <col min="1" max="1" width="17" style="31" customWidth="1"/>
    <col min="2" max="8" width="8.85546875" style="26" customWidth="1"/>
    <col min="9" max="16384" width="9.140625" style="11"/>
  </cols>
  <sheetData>
    <row r="1" spans="1:8">
      <c r="A1" s="47" t="s">
        <v>404</v>
      </c>
    </row>
    <row r="2" spans="1:8">
      <c r="A2" s="47" t="s">
        <v>405</v>
      </c>
    </row>
    <row r="3" spans="1:8">
      <c r="A3" s="47"/>
    </row>
    <row r="4" spans="1:8">
      <c r="A4" s="47"/>
    </row>
    <row r="5" spans="1:8">
      <c r="A5" s="47" t="s">
        <v>406</v>
      </c>
    </row>
    <row r="6" spans="1:8">
      <c r="A6" s="226"/>
      <c r="B6" s="227" t="s">
        <v>71</v>
      </c>
      <c r="C6" s="227" t="s">
        <v>391</v>
      </c>
      <c r="D6" s="26" t="s">
        <v>392</v>
      </c>
      <c r="E6" s="26" t="s">
        <v>393</v>
      </c>
      <c r="F6" s="26" t="s">
        <v>394</v>
      </c>
      <c r="G6" s="26" t="s">
        <v>395</v>
      </c>
      <c r="H6" s="26" t="s">
        <v>251</v>
      </c>
    </row>
    <row r="7" spans="1:8">
      <c r="A7" s="229">
        <v>2010</v>
      </c>
      <c r="B7" s="228">
        <v>15.3</v>
      </c>
      <c r="C7" s="228">
        <v>15.38</v>
      </c>
      <c r="D7" s="28">
        <v>15.15</v>
      </c>
      <c r="E7" s="28">
        <v>15.92</v>
      </c>
      <c r="F7" s="28">
        <v>15.76</v>
      </c>
      <c r="G7" s="28">
        <v>15.81</v>
      </c>
      <c r="H7" s="28">
        <v>14.39</v>
      </c>
    </row>
    <row r="8" spans="1:8">
      <c r="A8" s="230" t="s">
        <v>398</v>
      </c>
      <c r="B8" s="228">
        <v>15.61</v>
      </c>
      <c r="C8" s="228">
        <v>15.718999999999999</v>
      </c>
      <c r="D8" s="228">
        <v>15.5</v>
      </c>
      <c r="E8" s="228">
        <v>16.55</v>
      </c>
      <c r="F8" s="228">
        <v>15.8977</v>
      </c>
      <c r="G8" s="28">
        <v>16.3</v>
      </c>
      <c r="H8" s="28">
        <v>14.25</v>
      </c>
    </row>
    <row r="9" spans="1:8">
      <c r="A9" s="231"/>
    </row>
    <row r="10" spans="1:8">
      <c r="A10" s="47" t="s">
        <v>407</v>
      </c>
    </row>
    <row r="11" spans="1:8">
      <c r="A11" s="229">
        <v>2010</v>
      </c>
      <c r="B11" s="228">
        <v>22.4</v>
      </c>
      <c r="C11" s="228">
        <v>22.51</v>
      </c>
      <c r="D11" s="28">
        <v>22.06</v>
      </c>
      <c r="E11" s="28">
        <v>22.11</v>
      </c>
      <c r="F11" s="28">
        <v>23.19</v>
      </c>
      <c r="G11" s="28">
        <v>23.65</v>
      </c>
      <c r="H11" s="28">
        <v>20.809000000000001</v>
      </c>
    </row>
    <row r="12" spans="1:8">
      <c r="A12" s="230" t="s">
        <v>398</v>
      </c>
      <c r="B12" s="228">
        <v>18.77</v>
      </c>
      <c r="C12" s="228">
        <v>18.7895</v>
      </c>
      <c r="D12" s="228">
        <v>19.289000000000001</v>
      </c>
      <c r="E12" s="228">
        <v>19.652999999999999</v>
      </c>
      <c r="F12" s="228">
        <v>19.649999999999999</v>
      </c>
      <c r="G12" s="28">
        <v>19.9756</v>
      </c>
      <c r="H12" s="28">
        <v>17.12</v>
      </c>
    </row>
    <row r="14" spans="1:8">
      <c r="A14" s="47" t="s">
        <v>408</v>
      </c>
    </row>
    <row r="15" spans="1:8">
      <c r="A15" s="229">
        <v>2010</v>
      </c>
      <c r="B15" s="228" t="s">
        <v>96</v>
      </c>
      <c r="C15" s="228">
        <v>13.48</v>
      </c>
      <c r="D15" s="28">
        <v>12.93</v>
      </c>
      <c r="E15" s="28">
        <v>14.05</v>
      </c>
      <c r="F15" s="28">
        <v>12.94</v>
      </c>
      <c r="G15" s="28">
        <v>13.2</v>
      </c>
      <c r="H15" s="28">
        <v>11.61</v>
      </c>
    </row>
    <row r="16" spans="1:8">
      <c r="A16" s="230" t="s">
        <v>398</v>
      </c>
      <c r="B16" s="228">
        <v>13.01</v>
      </c>
      <c r="C16" s="228">
        <v>13.38</v>
      </c>
      <c r="D16" s="228">
        <v>12.82</v>
      </c>
      <c r="E16" s="228">
        <v>13.76</v>
      </c>
      <c r="F16" s="228">
        <v>13.07</v>
      </c>
      <c r="G16" s="28">
        <v>13.4</v>
      </c>
      <c r="H16" s="28">
        <v>11.77</v>
      </c>
    </row>
    <row r="17" spans="1:8">
      <c r="A17" s="230"/>
      <c r="B17" s="228"/>
      <c r="C17" s="228"/>
    </row>
    <row r="18" spans="1:8">
      <c r="A18" s="47" t="s">
        <v>409</v>
      </c>
    </row>
    <row r="19" spans="1:8" s="79" customFormat="1">
      <c r="A19" s="229">
        <v>2010</v>
      </c>
      <c r="B19" s="228">
        <v>16.37</v>
      </c>
      <c r="C19" s="228">
        <v>16.71</v>
      </c>
      <c r="D19" s="28">
        <v>16.32</v>
      </c>
      <c r="E19" s="28">
        <v>17.36</v>
      </c>
      <c r="F19" s="28">
        <v>16.98</v>
      </c>
      <c r="G19" s="28">
        <v>17.149999999999999</v>
      </c>
      <c r="H19" s="28">
        <v>13.92</v>
      </c>
    </row>
    <row r="20" spans="1:8" s="79" customFormat="1">
      <c r="A20" s="230" t="s">
        <v>398</v>
      </c>
      <c r="B20" s="228">
        <v>17.350000000000001</v>
      </c>
      <c r="C20" s="228">
        <v>17.68</v>
      </c>
      <c r="D20" s="228">
        <v>17.39</v>
      </c>
      <c r="E20" s="228">
        <v>17.739000000000001</v>
      </c>
      <c r="F20" s="228">
        <v>17.59</v>
      </c>
      <c r="G20" s="28">
        <v>18.192900000000002</v>
      </c>
      <c r="H20" s="28">
        <v>15.0573</v>
      </c>
    </row>
    <row r="21" spans="1:8" s="79" customFormat="1">
      <c r="A21" s="229"/>
      <c r="B21" s="228"/>
      <c r="C21" s="228"/>
      <c r="D21" s="228"/>
      <c r="E21" s="228"/>
      <c r="F21" s="228"/>
      <c r="G21" s="26"/>
      <c r="H21" s="26"/>
    </row>
    <row r="22" spans="1:8" s="79" customFormat="1">
      <c r="B22" s="26"/>
      <c r="C22" s="26"/>
      <c r="D22" s="26"/>
      <c r="E22" s="26"/>
      <c r="F22" s="26"/>
      <c r="G22" s="26"/>
      <c r="H22" s="26"/>
    </row>
    <row r="23" spans="1:8">
      <c r="A23" s="11"/>
    </row>
    <row r="24" spans="1:8">
      <c r="A24" s="11"/>
    </row>
    <row r="25" spans="1:8">
      <c r="A25" s="11"/>
    </row>
    <row r="26" spans="1:8">
      <c r="A26" s="11"/>
    </row>
    <row r="27" spans="1:8">
      <c r="A27" s="11"/>
    </row>
    <row r="28" spans="1:8">
      <c r="A28" s="11"/>
    </row>
    <row r="29" spans="1:8">
      <c r="A29" s="11"/>
    </row>
    <row r="30" spans="1:8">
      <c r="A30" s="229"/>
      <c r="B30" s="228"/>
      <c r="C30" s="228"/>
    </row>
    <row r="31" spans="1:8">
      <c r="A31" s="229"/>
      <c r="B31" s="234"/>
      <c r="C31" s="234"/>
      <c r="D31" s="234"/>
      <c r="E31" s="234"/>
      <c r="F31" s="234"/>
    </row>
    <row r="32" spans="1:8">
      <c r="A32" s="229"/>
      <c r="B32" s="234"/>
      <c r="C32" s="234"/>
      <c r="D32" s="234"/>
      <c r="E32" s="234"/>
      <c r="F32" s="234"/>
    </row>
    <row r="33" spans="1:6">
      <c r="A33" s="47"/>
      <c r="B33" s="234"/>
      <c r="C33" s="234"/>
      <c r="D33" s="234"/>
      <c r="E33" s="234"/>
      <c r="F33" s="234"/>
    </row>
    <row r="34" spans="1:6">
      <c r="A34" s="47"/>
      <c r="B34" s="234"/>
      <c r="C34" s="234"/>
      <c r="D34" s="234"/>
      <c r="E34" s="234"/>
      <c r="F34" s="234"/>
    </row>
    <row r="35" spans="1:6">
      <c r="A35" s="47"/>
    </row>
    <row r="36" spans="1:6">
      <c r="A36" s="226"/>
      <c r="B36" s="227"/>
      <c r="C36" s="227"/>
    </row>
    <row r="37" spans="1:6">
      <c r="A37" s="229"/>
      <c r="B37" s="228"/>
      <c r="C37" s="228"/>
      <c r="D37" s="28"/>
      <c r="E37" s="28"/>
      <c r="F37" s="28"/>
    </row>
    <row r="38" spans="1:6">
      <c r="A38" s="230"/>
      <c r="B38" s="228"/>
      <c r="C38" s="228"/>
      <c r="D38" s="28"/>
      <c r="E38" s="28"/>
      <c r="F38" s="28"/>
    </row>
    <row r="39" spans="1:6">
      <c r="A39" s="47"/>
      <c r="C39" s="83"/>
    </row>
    <row r="40" spans="1:6">
      <c r="C40" s="83"/>
    </row>
    <row r="41" spans="1:6">
      <c r="C41" s="83"/>
    </row>
    <row r="42" spans="1:6">
      <c r="B42" s="26" t="s">
        <v>96</v>
      </c>
      <c r="C42" s="83"/>
    </row>
    <row r="43" spans="1:6">
      <c r="A43" s="47"/>
      <c r="C43" s="23"/>
    </row>
    <row r="44" spans="1:6">
      <c r="A44" s="47"/>
    </row>
    <row r="45" spans="1:6">
      <c r="A45" s="47"/>
    </row>
    <row r="47" spans="1:6">
      <c r="A47" s="47"/>
    </row>
    <row r="48" spans="1:6">
      <c r="A48" s="47"/>
    </row>
    <row r="49" spans="1:1">
      <c r="A49" s="47"/>
    </row>
  </sheetData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workbookViewId="0"/>
  </sheetViews>
  <sheetFormatPr defaultRowHeight="15"/>
  <cols>
    <col min="1" max="1" width="6.28515625" style="235" customWidth="1"/>
    <col min="2" max="2" width="10" style="236" customWidth="1"/>
    <col min="3" max="3" width="13.28515625" style="236" customWidth="1"/>
    <col min="4" max="4" width="5" style="236" customWidth="1"/>
    <col min="5" max="5" width="7" style="236" customWidth="1"/>
    <col min="6" max="6" width="14.7109375" style="236" customWidth="1"/>
    <col min="7" max="7" width="7.85546875" style="236" customWidth="1"/>
    <col min="8" max="8" width="14.7109375" style="236" customWidth="1"/>
    <col min="9" max="9" width="9.85546875" style="237" customWidth="1"/>
    <col min="10" max="10" width="8.42578125" style="236" customWidth="1"/>
    <col min="11" max="11" width="14" style="236" bestFit="1" customWidth="1"/>
    <col min="12" max="12" width="10.28515625" style="236" bestFit="1" customWidth="1"/>
    <col min="13" max="13" width="11.5703125" style="236" customWidth="1"/>
    <col min="14" max="14" width="14.140625" style="236" customWidth="1"/>
    <col min="15" max="15" width="13.140625" style="236" customWidth="1"/>
    <col min="16" max="16384" width="9.140625" style="238"/>
  </cols>
  <sheetData>
    <row r="1" spans="1:15">
      <c r="A1" s="235" t="s">
        <v>410</v>
      </c>
    </row>
    <row r="2" spans="1:15">
      <c r="A2" s="235" t="s">
        <v>411</v>
      </c>
    </row>
    <row r="4" spans="1:15">
      <c r="C4" s="239"/>
      <c r="E4" s="235" t="s">
        <v>412</v>
      </c>
      <c r="I4" s="240"/>
      <c r="L4" s="239"/>
    </row>
    <row r="5" spans="1:15">
      <c r="A5" s="238"/>
      <c r="B5" s="235" t="s">
        <v>182</v>
      </c>
      <c r="C5" s="241"/>
      <c r="D5" s="235"/>
      <c r="E5" s="236" t="s">
        <v>413</v>
      </c>
      <c r="F5" s="235"/>
      <c r="G5" s="235" t="s">
        <v>414</v>
      </c>
      <c r="H5" s="235"/>
      <c r="I5" s="240" t="s">
        <v>415</v>
      </c>
      <c r="J5" s="235" t="s">
        <v>416</v>
      </c>
      <c r="K5" s="235"/>
      <c r="L5" s="241"/>
      <c r="M5" s="235" t="s">
        <v>417</v>
      </c>
      <c r="N5" s="235"/>
      <c r="O5" s="235"/>
    </row>
    <row r="6" spans="1:15">
      <c r="A6" s="238"/>
      <c r="B6" s="236" t="s">
        <v>418</v>
      </c>
      <c r="C6" s="239" t="s">
        <v>419</v>
      </c>
      <c r="E6" s="236" t="s">
        <v>181</v>
      </c>
      <c r="F6" s="236" t="s">
        <v>420</v>
      </c>
      <c r="G6" s="236" t="s">
        <v>181</v>
      </c>
      <c r="H6" s="236" t="s">
        <v>420</v>
      </c>
      <c r="I6" s="240" t="s">
        <v>9</v>
      </c>
      <c r="J6" s="236" t="s">
        <v>53</v>
      </c>
      <c r="K6" s="236" t="s">
        <v>421</v>
      </c>
      <c r="L6" s="239" t="s">
        <v>422</v>
      </c>
      <c r="M6" s="236" t="s">
        <v>53</v>
      </c>
      <c r="N6" s="236" t="s">
        <v>421</v>
      </c>
      <c r="O6" s="236" t="s">
        <v>422</v>
      </c>
    </row>
    <row r="7" spans="1:15">
      <c r="A7" s="235">
        <v>1988</v>
      </c>
      <c r="B7" s="242">
        <v>226.07</v>
      </c>
      <c r="C7" s="243">
        <v>7.63</v>
      </c>
      <c r="E7" s="244">
        <v>9262</v>
      </c>
      <c r="F7" s="245">
        <v>0.79</v>
      </c>
      <c r="G7" s="244">
        <v>168</v>
      </c>
      <c r="H7" s="246">
        <v>2.06</v>
      </c>
      <c r="I7" s="247">
        <v>9430</v>
      </c>
      <c r="J7" s="244">
        <v>9246</v>
      </c>
      <c r="K7" s="244">
        <v>7276</v>
      </c>
      <c r="L7" s="247">
        <v>1838</v>
      </c>
      <c r="M7" s="244">
        <v>36889</v>
      </c>
      <c r="N7" s="244">
        <v>22872</v>
      </c>
      <c r="O7" s="244">
        <v>14017</v>
      </c>
    </row>
    <row r="8" spans="1:15">
      <c r="A8" s="235">
        <v>1989</v>
      </c>
      <c r="B8" s="242">
        <v>252.88</v>
      </c>
      <c r="C8" s="243">
        <v>6.87</v>
      </c>
      <c r="E8" s="244">
        <v>10425</v>
      </c>
      <c r="F8" s="245">
        <v>0.93</v>
      </c>
      <c r="G8" s="244">
        <v>475</v>
      </c>
      <c r="H8" s="246">
        <v>1.88</v>
      </c>
      <c r="I8" s="247">
        <v>10900</v>
      </c>
      <c r="J8" s="244">
        <v>9153</v>
      </c>
      <c r="K8" s="244">
        <v>7104</v>
      </c>
      <c r="L8" s="247">
        <v>1919</v>
      </c>
      <c r="M8" s="244">
        <v>41474</v>
      </c>
      <c r="N8" s="244">
        <v>26447</v>
      </c>
      <c r="O8" s="244">
        <v>15027</v>
      </c>
    </row>
    <row r="9" spans="1:15">
      <c r="A9" s="235">
        <v>1990</v>
      </c>
      <c r="B9" s="242">
        <v>274.08999999999997</v>
      </c>
      <c r="C9" s="243">
        <v>6.86</v>
      </c>
      <c r="E9" s="244">
        <v>11298</v>
      </c>
      <c r="F9" s="245">
        <v>0.98</v>
      </c>
      <c r="G9" s="244">
        <v>822</v>
      </c>
      <c r="H9" s="246">
        <v>1.98</v>
      </c>
      <c r="I9" s="247">
        <v>12120</v>
      </c>
      <c r="J9" s="244">
        <v>10041</v>
      </c>
      <c r="K9" s="244">
        <v>7801</v>
      </c>
      <c r="L9" s="247">
        <v>2098</v>
      </c>
      <c r="M9" s="244">
        <v>46245</v>
      </c>
      <c r="N9" s="244">
        <v>30038</v>
      </c>
      <c r="O9" s="244">
        <v>16207</v>
      </c>
    </row>
    <row r="10" spans="1:15">
      <c r="A10" s="235">
        <v>1991</v>
      </c>
      <c r="B10" s="242">
        <v>299.04000000000002</v>
      </c>
      <c r="C10" s="243">
        <v>6.33</v>
      </c>
      <c r="E10" s="244">
        <v>12475</v>
      </c>
      <c r="F10" s="245">
        <v>1.1000000000000001</v>
      </c>
      <c r="G10" s="244">
        <v>1191</v>
      </c>
      <c r="H10" s="246">
        <v>2.2799999999999998</v>
      </c>
      <c r="I10" s="247">
        <v>13666</v>
      </c>
      <c r="J10" s="244">
        <v>10272</v>
      </c>
      <c r="K10" s="244">
        <v>7745</v>
      </c>
      <c r="L10" s="247">
        <v>2399</v>
      </c>
      <c r="M10" s="244">
        <v>51345</v>
      </c>
      <c r="N10" s="244">
        <v>33836</v>
      </c>
      <c r="O10" s="244">
        <v>17509</v>
      </c>
    </row>
    <row r="11" spans="1:15">
      <c r="A11" s="235">
        <v>1992</v>
      </c>
      <c r="B11" s="242">
        <v>322.22000000000003</v>
      </c>
      <c r="C11" s="243">
        <v>5.85</v>
      </c>
      <c r="E11" s="244">
        <v>14618</v>
      </c>
      <c r="F11" s="245">
        <v>1.26</v>
      </c>
      <c r="G11" s="244">
        <v>1627</v>
      </c>
      <c r="H11" s="246">
        <v>3.01</v>
      </c>
      <c r="I11" s="247">
        <v>16245</v>
      </c>
      <c r="J11" s="244">
        <v>10416</v>
      </c>
      <c r="K11" s="244">
        <v>7697</v>
      </c>
      <c r="L11" s="247">
        <v>2543</v>
      </c>
      <c r="M11" s="244">
        <v>57003</v>
      </c>
      <c r="N11" s="244">
        <v>37944</v>
      </c>
      <c r="O11" s="244">
        <v>19059</v>
      </c>
    </row>
    <row r="12" spans="1:15">
      <c r="A12" s="235">
        <v>1993</v>
      </c>
      <c r="B12" s="242">
        <v>335.31</v>
      </c>
      <c r="C12" s="243">
        <v>5.74</v>
      </c>
      <c r="E12" s="244">
        <v>16288</v>
      </c>
      <c r="F12" s="245">
        <v>1.41</v>
      </c>
      <c r="G12" s="244">
        <v>2147</v>
      </c>
      <c r="H12" s="246">
        <v>3.27</v>
      </c>
      <c r="I12" s="247">
        <v>18435</v>
      </c>
      <c r="J12" s="244">
        <v>11179</v>
      </c>
      <c r="K12" s="244">
        <v>8186</v>
      </c>
      <c r="L12" s="247">
        <v>2874</v>
      </c>
      <c r="M12" s="244">
        <v>62310</v>
      </c>
      <c r="N12" s="244">
        <v>41689</v>
      </c>
      <c r="O12" s="244">
        <v>20621</v>
      </c>
    </row>
    <row r="13" spans="1:15">
      <c r="A13" s="235">
        <v>1994</v>
      </c>
      <c r="B13" s="242">
        <v>359.54</v>
      </c>
      <c r="C13" s="243">
        <v>5.39</v>
      </c>
      <c r="E13" s="244">
        <v>18092</v>
      </c>
      <c r="F13" s="245">
        <v>1.57</v>
      </c>
      <c r="G13" s="244">
        <v>2663</v>
      </c>
      <c r="H13" s="246">
        <v>3.08</v>
      </c>
      <c r="I13" s="247">
        <v>20755</v>
      </c>
      <c r="J13" s="244">
        <v>11509</v>
      </c>
      <c r="K13" s="244">
        <v>8380</v>
      </c>
      <c r="L13" s="247">
        <v>3010</v>
      </c>
      <c r="M13" s="244">
        <v>67907</v>
      </c>
      <c r="N13" s="244">
        <v>45670</v>
      </c>
      <c r="O13" s="244">
        <v>22237</v>
      </c>
    </row>
    <row r="14" spans="1:15">
      <c r="A14" s="235">
        <v>1995</v>
      </c>
      <c r="B14" s="242">
        <v>356.18</v>
      </c>
      <c r="C14" s="243">
        <v>5.31</v>
      </c>
      <c r="E14" s="244">
        <v>20493</v>
      </c>
      <c r="F14" s="245">
        <v>1.83</v>
      </c>
      <c r="G14" s="244">
        <v>3245</v>
      </c>
      <c r="H14" s="246">
        <v>3.43</v>
      </c>
      <c r="I14" s="247">
        <v>23738</v>
      </c>
      <c r="J14" s="244">
        <v>12176</v>
      </c>
      <c r="K14" s="244">
        <v>8609</v>
      </c>
      <c r="L14" s="247">
        <v>3395</v>
      </c>
      <c r="M14" s="244">
        <v>73535</v>
      </c>
      <c r="N14" s="244">
        <v>49562</v>
      </c>
      <c r="O14" s="244">
        <v>23973</v>
      </c>
    </row>
    <row r="15" spans="1:15">
      <c r="A15" s="235">
        <v>1996</v>
      </c>
      <c r="B15" s="242">
        <v>382.12</v>
      </c>
      <c r="C15" s="243">
        <v>5.09</v>
      </c>
      <c r="E15" s="244">
        <v>22984</v>
      </c>
      <c r="F15" s="245">
        <v>2.11</v>
      </c>
      <c r="G15" s="244">
        <v>3799</v>
      </c>
      <c r="H15" s="246">
        <v>2.94</v>
      </c>
      <c r="I15" s="247">
        <v>26783</v>
      </c>
      <c r="J15" s="244">
        <v>12418</v>
      </c>
      <c r="K15" s="244">
        <v>8585</v>
      </c>
      <c r="L15" s="247">
        <v>3687</v>
      </c>
      <c r="M15" s="244">
        <v>79471</v>
      </c>
      <c r="N15" s="244">
        <v>53520</v>
      </c>
      <c r="O15" s="244">
        <v>25951</v>
      </c>
    </row>
    <row r="16" spans="1:15">
      <c r="A16" s="235">
        <v>1997</v>
      </c>
      <c r="B16" s="242">
        <v>405.41</v>
      </c>
      <c r="C16" s="243">
        <v>4.9000000000000004</v>
      </c>
      <c r="E16" s="244">
        <v>25742</v>
      </c>
      <c r="F16" s="245">
        <v>2.33</v>
      </c>
      <c r="G16" s="244">
        <v>4211</v>
      </c>
      <c r="H16" s="246">
        <v>3.59</v>
      </c>
      <c r="I16" s="247">
        <v>29953</v>
      </c>
      <c r="J16" s="244">
        <v>12689</v>
      </c>
      <c r="K16" s="244">
        <v>8621</v>
      </c>
      <c r="L16" s="247">
        <v>3939</v>
      </c>
      <c r="M16" s="244">
        <v>85429</v>
      </c>
      <c r="N16" s="244">
        <v>57308</v>
      </c>
      <c r="O16" s="244">
        <v>28121</v>
      </c>
    </row>
    <row r="17" spans="1:15">
      <c r="A17" s="235">
        <v>1998</v>
      </c>
      <c r="B17" s="242">
        <v>427.39</v>
      </c>
      <c r="C17" s="243">
        <v>4.95</v>
      </c>
      <c r="E17" s="244">
        <v>28572</v>
      </c>
      <c r="F17" s="245">
        <v>2.58</v>
      </c>
      <c r="G17" s="244">
        <v>4689</v>
      </c>
      <c r="H17" s="246">
        <v>4.04</v>
      </c>
      <c r="I17" s="247">
        <v>33261</v>
      </c>
      <c r="J17" s="244">
        <v>13624</v>
      </c>
      <c r="K17" s="244">
        <v>9006</v>
      </c>
      <c r="L17" s="247">
        <v>4423</v>
      </c>
      <c r="M17" s="244">
        <v>91411</v>
      </c>
      <c r="N17" s="244">
        <v>60912</v>
      </c>
      <c r="O17" s="244">
        <v>30499</v>
      </c>
    </row>
    <row r="18" spans="1:15">
      <c r="A18" s="235">
        <v>1999</v>
      </c>
      <c r="B18" s="242">
        <v>441.55</v>
      </c>
      <c r="C18" s="243">
        <v>4.6900000000000004</v>
      </c>
      <c r="E18" s="244">
        <v>31481</v>
      </c>
      <c r="F18" s="245">
        <v>2.89</v>
      </c>
      <c r="G18" s="244">
        <v>5269</v>
      </c>
      <c r="H18" s="246">
        <v>4.21</v>
      </c>
      <c r="I18" s="247">
        <v>36750</v>
      </c>
      <c r="J18" s="244">
        <v>13866</v>
      </c>
      <c r="K18" s="244">
        <v>8976</v>
      </c>
      <c r="L18" s="247">
        <v>4730</v>
      </c>
      <c r="M18" s="244">
        <v>97641</v>
      </c>
      <c r="N18" s="244">
        <v>64393</v>
      </c>
      <c r="O18" s="244">
        <v>33248</v>
      </c>
    </row>
    <row r="19" spans="1:15">
      <c r="A19" s="235">
        <v>2000</v>
      </c>
      <c r="B19" s="242">
        <v>450.99</v>
      </c>
      <c r="C19" s="243">
        <v>4.75</v>
      </c>
      <c r="E19" s="244">
        <v>35321</v>
      </c>
      <c r="F19" s="245">
        <v>3.36</v>
      </c>
      <c r="G19" s="244">
        <v>5765</v>
      </c>
      <c r="H19" s="246">
        <v>4.03</v>
      </c>
      <c r="I19" s="247">
        <v>41086</v>
      </c>
      <c r="J19" s="244">
        <v>14658</v>
      </c>
      <c r="K19" s="244">
        <v>9036</v>
      </c>
      <c r="L19" s="247">
        <v>5506</v>
      </c>
      <c r="M19" s="244">
        <v>104104</v>
      </c>
      <c r="N19" s="244">
        <v>67676</v>
      </c>
      <c r="O19" s="244">
        <v>36428</v>
      </c>
    </row>
    <row r="20" spans="1:15">
      <c r="A20" s="235">
        <v>2001</v>
      </c>
      <c r="B20" s="242">
        <v>461.48</v>
      </c>
      <c r="C20" s="243">
        <v>4.68</v>
      </c>
      <c r="E20" s="244">
        <v>38646</v>
      </c>
      <c r="F20" s="245">
        <v>3.46</v>
      </c>
      <c r="G20" s="244">
        <v>6562</v>
      </c>
      <c r="H20" s="246">
        <v>4.13</v>
      </c>
      <c r="I20" s="247">
        <v>45208</v>
      </c>
      <c r="J20" s="244">
        <v>15263</v>
      </c>
      <c r="K20" s="244">
        <v>9116</v>
      </c>
      <c r="L20" s="247">
        <v>6045</v>
      </c>
      <c r="M20" s="244">
        <v>110414</v>
      </c>
      <c r="N20" s="244">
        <v>70465</v>
      </c>
      <c r="O20" s="244">
        <v>39949</v>
      </c>
    </row>
    <row r="21" spans="1:15">
      <c r="A21" s="235">
        <v>2002</v>
      </c>
      <c r="B21" s="242">
        <v>465.85</v>
      </c>
      <c r="C21" s="243">
        <v>4.62</v>
      </c>
      <c r="E21" s="244">
        <v>42516</v>
      </c>
      <c r="F21" s="245">
        <v>3.55</v>
      </c>
      <c r="G21" s="244">
        <v>7555</v>
      </c>
      <c r="H21" s="246">
        <v>4.43</v>
      </c>
      <c r="I21" s="247">
        <v>50071</v>
      </c>
      <c r="J21" s="244">
        <v>15763</v>
      </c>
      <c r="K21" s="244">
        <v>9444</v>
      </c>
      <c r="L21" s="247">
        <v>6237</v>
      </c>
      <c r="M21" s="244">
        <v>117142</v>
      </c>
      <c r="N21" s="244">
        <v>73543</v>
      </c>
      <c r="O21" s="244">
        <v>43599</v>
      </c>
    </row>
    <row r="22" spans="1:15">
      <c r="A22" s="235">
        <v>2003</v>
      </c>
      <c r="B22" s="242">
        <v>471.6</v>
      </c>
      <c r="C22" s="243">
        <v>4.5199999999999996</v>
      </c>
      <c r="E22" s="244">
        <v>46884</v>
      </c>
      <c r="F22" s="245">
        <v>3.57</v>
      </c>
      <c r="G22" s="244">
        <v>8295</v>
      </c>
      <c r="H22" s="246">
        <v>4.53</v>
      </c>
      <c r="I22" s="247">
        <v>55179</v>
      </c>
      <c r="J22" s="244">
        <v>16101</v>
      </c>
      <c r="K22" s="244">
        <v>9530</v>
      </c>
      <c r="L22" s="247">
        <v>6472</v>
      </c>
      <c r="M22" s="244">
        <v>124134</v>
      </c>
      <c r="N22" s="244">
        <v>76652</v>
      </c>
      <c r="O22" s="244">
        <v>47482</v>
      </c>
    </row>
    <row r="23" spans="1:15">
      <c r="A23" s="235">
        <v>2004</v>
      </c>
      <c r="B23" s="242">
        <v>476.75</v>
      </c>
      <c r="C23" s="243">
        <v>4.5999999999999996</v>
      </c>
      <c r="E23" s="244">
        <v>49960</v>
      </c>
      <c r="F23" s="245">
        <v>3.76</v>
      </c>
      <c r="G23" s="244">
        <v>8908</v>
      </c>
      <c r="H23" s="246">
        <v>4.83</v>
      </c>
      <c r="I23" s="247">
        <v>58868</v>
      </c>
      <c r="J23" s="244">
        <v>16968</v>
      </c>
      <c r="K23" s="244">
        <v>10236</v>
      </c>
      <c r="L23" s="247">
        <v>6649</v>
      </c>
      <c r="M23" s="244">
        <v>131226</v>
      </c>
      <c r="N23" s="244">
        <v>79837</v>
      </c>
      <c r="O23" s="244">
        <v>51389</v>
      </c>
    </row>
    <row r="24" spans="1:15">
      <c r="A24" s="235">
        <v>2005</v>
      </c>
      <c r="B24" s="242">
        <v>485.16</v>
      </c>
      <c r="C24" s="243">
        <v>4.53</v>
      </c>
      <c r="E24" s="244">
        <v>53723</v>
      </c>
      <c r="F24" s="245">
        <v>3.86</v>
      </c>
      <c r="G24" s="244">
        <v>9653</v>
      </c>
      <c r="H24" s="246">
        <v>5.28</v>
      </c>
      <c r="I24" s="247">
        <v>63376</v>
      </c>
      <c r="J24" s="244">
        <v>17473</v>
      </c>
      <c r="K24" s="244">
        <v>10810</v>
      </c>
      <c r="L24" s="247">
        <v>6571</v>
      </c>
      <c r="M24" s="244">
        <v>138911</v>
      </c>
      <c r="N24" s="244">
        <v>83709</v>
      </c>
      <c r="O24" s="244">
        <v>55202</v>
      </c>
    </row>
    <row r="25" spans="1:15">
      <c r="A25" s="235">
        <v>2006</v>
      </c>
      <c r="B25" s="242">
        <v>499.79</v>
      </c>
      <c r="C25" s="243">
        <v>4.5</v>
      </c>
      <c r="E25" s="244">
        <v>57695</v>
      </c>
      <c r="F25" s="245">
        <v>3.95</v>
      </c>
      <c r="G25" s="244">
        <v>10311</v>
      </c>
      <c r="H25" s="246">
        <v>4.95</v>
      </c>
      <c r="I25" s="247">
        <v>68006</v>
      </c>
      <c r="J25" s="244">
        <v>18080</v>
      </c>
      <c r="K25" s="244">
        <v>11575</v>
      </c>
      <c r="L25" s="247">
        <v>6435</v>
      </c>
      <c r="M25" s="244">
        <v>146582</v>
      </c>
      <c r="N25" s="244">
        <v>87857</v>
      </c>
      <c r="O25" s="244">
        <v>58725</v>
      </c>
    </row>
    <row r="26" spans="1:15">
      <c r="A26" s="235">
        <v>2007</v>
      </c>
      <c r="B26" s="242">
        <v>494.56</v>
      </c>
      <c r="C26" s="243">
        <v>4.21</v>
      </c>
      <c r="E26" s="244">
        <v>62193</v>
      </c>
      <c r="F26" s="245">
        <v>4.25</v>
      </c>
      <c r="G26" s="244">
        <v>11122</v>
      </c>
      <c r="H26" s="246" t="s">
        <v>146</v>
      </c>
      <c r="I26" s="247">
        <v>73315</v>
      </c>
      <c r="J26" s="244">
        <v>17531</v>
      </c>
      <c r="K26" s="244">
        <v>11450</v>
      </c>
      <c r="L26" s="247">
        <v>6043</v>
      </c>
      <c r="M26" s="244">
        <v>154040</v>
      </c>
      <c r="N26" s="244">
        <v>92199</v>
      </c>
      <c r="O26" s="244">
        <v>61841</v>
      </c>
    </row>
    <row r="27" spans="1:15">
      <c r="A27" s="235">
        <v>2008</v>
      </c>
      <c r="B27" s="248">
        <v>495.32</v>
      </c>
      <c r="C27" s="243">
        <v>4</v>
      </c>
      <c r="E27" s="244">
        <v>65701</v>
      </c>
      <c r="F27" s="236" t="s">
        <v>146</v>
      </c>
      <c r="G27" s="244">
        <v>11824</v>
      </c>
      <c r="H27" s="236" t="s">
        <v>146</v>
      </c>
      <c r="I27" s="247">
        <v>77525</v>
      </c>
      <c r="J27" s="244">
        <v>17419</v>
      </c>
      <c r="K27" s="244">
        <v>11387</v>
      </c>
      <c r="L27" s="247">
        <v>5966</v>
      </c>
      <c r="M27" s="244">
        <v>160963</v>
      </c>
      <c r="N27" s="244">
        <v>96395</v>
      </c>
      <c r="O27" s="244">
        <v>64568</v>
      </c>
    </row>
    <row r="28" spans="1:15">
      <c r="A28" s="235">
        <v>2009</v>
      </c>
      <c r="B28" s="248">
        <v>506.24</v>
      </c>
      <c r="C28" s="249">
        <v>3.89</v>
      </c>
      <c r="D28" s="238"/>
      <c r="E28" s="244">
        <v>70101</v>
      </c>
      <c r="F28" s="236" t="s">
        <v>146</v>
      </c>
      <c r="G28" s="244">
        <v>12329</v>
      </c>
      <c r="H28" s="236" t="s">
        <v>146</v>
      </c>
      <c r="I28" s="247">
        <v>82430</v>
      </c>
      <c r="J28" s="244">
        <v>17734</v>
      </c>
      <c r="K28" s="244">
        <v>11292</v>
      </c>
      <c r="L28" s="247">
        <v>6389</v>
      </c>
      <c r="M28" s="244">
        <v>168301</v>
      </c>
      <c r="N28" s="244">
        <v>100679</v>
      </c>
      <c r="O28" s="244">
        <v>67622</v>
      </c>
    </row>
    <row r="29" spans="1:15">
      <c r="A29" s="235">
        <v>2010</v>
      </c>
      <c r="B29" s="248">
        <v>502.09</v>
      </c>
      <c r="C29" s="249">
        <v>3.75</v>
      </c>
      <c r="D29" s="238"/>
      <c r="E29" s="244">
        <v>74503</v>
      </c>
      <c r="F29" s="236" t="s">
        <v>146</v>
      </c>
      <c r="G29" s="244">
        <v>12823</v>
      </c>
      <c r="H29" s="236" t="s">
        <v>146</v>
      </c>
      <c r="I29" s="247">
        <v>87326</v>
      </c>
      <c r="J29" s="244">
        <v>17782</v>
      </c>
      <c r="K29" s="244">
        <v>11446</v>
      </c>
      <c r="L29" s="247">
        <v>6275</v>
      </c>
      <c r="M29" s="244">
        <v>175028</v>
      </c>
      <c r="N29" s="244">
        <v>104512</v>
      </c>
      <c r="O29" s="244">
        <v>70516</v>
      </c>
    </row>
    <row r="30" spans="1:15">
      <c r="A30" s="235">
        <v>2011</v>
      </c>
      <c r="B30" s="248">
        <v>487.43</v>
      </c>
      <c r="C30" s="243">
        <v>3.58</v>
      </c>
      <c r="E30" s="244">
        <v>77388</v>
      </c>
      <c r="F30" s="236" t="s">
        <v>146</v>
      </c>
      <c r="G30" s="244">
        <v>13086</v>
      </c>
      <c r="H30" s="238" t="s">
        <v>146</v>
      </c>
      <c r="I30" s="247">
        <v>90474</v>
      </c>
      <c r="J30" s="244">
        <v>17671</v>
      </c>
      <c r="K30" s="244">
        <v>11835</v>
      </c>
      <c r="L30" s="247">
        <v>5772</v>
      </c>
      <c r="M30" s="244">
        <v>181469</v>
      </c>
      <c r="N30" s="244">
        <v>108375</v>
      </c>
      <c r="O30" s="244">
        <v>73094</v>
      </c>
    </row>
    <row r="31" spans="1:15">
      <c r="A31" s="238"/>
      <c r="B31" s="238"/>
      <c r="C31" s="238"/>
      <c r="D31" s="238"/>
      <c r="E31" s="246"/>
      <c r="G31" s="246"/>
      <c r="H31" s="238"/>
      <c r="I31" s="250"/>
      <c r="J31" s="238"/>
      <c r="K31" s="238"/>
      <c r="L31" s="238"/>
      <c r="M31" s="238"/>
      <c r="N31" s="238"/>
      <c r="O31" s="238"/>
    </row>
  </sheetData>
  <pageMargins left="0.75" right="0.75" top="1" bottom="1" header="0.5" footer="0.5"/>
  <pageSetup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showGridLines="0" workbookViewId="0"/>
  </sheetViews>
  <sheetFormatPr defaultRowHeight="15"/>
  <cols>
    <col min="1" max="1" width="7.140625" style="251" customWidth="1"/>
    <col min="2" max="2" width="4.140625" style="252" bestFit="1" customWidth="1"/>
    <col min="3" max="5" width="5" style="253" bestFit="1" customWidth="1"/>
    <col min="6" max="6" width="3.5703125" style="253" bestFit="1" customWidth="1"/>
    <col min="7" max="7" width="4.7109375" style="253" bestFit="1" customWidth="1"/>
    <col min="8" max="8" width="6.42578125" style="253" bestFit="1" customWidth="1"/>
    <col min="9" max="9" width="3.28515625" style="253" bestFit="1" customWidth="1"/>
    <col min="10" max="10" width="5.5703125" style="253" bestFit="1" customWidth="1"/>
    <col min="11" max="11" width="8.5703125" style="253" bestFit="1" customWidth="1"/>
    <col min="12" max="12" width="5" style="254" bestFit="1" customWidth="1"/>
    <col min="13" max="13" width="5.7109375" style="254" bestFit="1" customWidth="1"/>
    <col min="14" max="14" width="7.7109375" style="254" bestFit="1" customWidth="1"/>
    <col min="15" max="15" width="4.28515625" style="254" bestFit="1" customWidth="1"/>
    <col min="16" max="16" width="3.28515625" style="254" bestFit="1" customWidth="1"/>
    <col min="17" max="17" width="11.42578125" style="255" bestFit="1" customWidth="1"/>
    <col min="18" max="18" width="5.7109375" style="254" bestFit="1" customWidth="1"/>
    <col min="19" max="16384" width="9.140625" style="254"/>
  </cols>
  <sheetData>
    <row r="1" spans="1:18">
      <c r="A1" s="251" t="s">
        <v>423</v>
      </c>
    </row>
    <row r="2" spans="1:18">
      <c r="A2" s="256" t="s">
        <v>424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8"/>
    </row>
    <row r="3" spans="1:18">
      <c r="A3" s="256"/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8"/>
    </row>
    <row r="5" spans="1:18">
      <c r="A5" s="254"/>
      <c r="B5" s="253" t="s">
        <v>20</v>
      </c>
      <c r="C5" s="253" t="s">
        <v>23</v>
      </c>
      <c r="D5" s="259" t="s">
        <v>26</v>
      </c>
      <c r="E5" s="259" t="s">
        <v>29</v>
      </c>
      <c r="F5" s="253" t="s">
        <v>32</v>
      </c>
      <c r="G5" s="259" t="s">
        <v>36</v>
      </c>
      <c r="H5" s="259" t="s">
        <v>38</v>
      </c>
      <c r="I5" s="253" t="s">
        <v>71</v>
      </c>
      <c r="J5" s="259" t="s">
        <v>37</v>
      </c>
      <c r="K5" s="259" t="s">
        <v>183</v>
      </c>
      <c r="L5" s="259" t="s">
        <v>185</v>
      </c>
      <c r="M5" s="259" t="s">
        <v>137</v>
      </c>
      <c r="N5" s="253" t="s">
        <v>52</v>
      </c>
      <c r="O5" s="253" t="s">
        <v>425</v>
      </c>
      <c r="P5" s="253" t="s">
        <v>426</v>
      </c>
      <c r="Q5" s="255" t="s">
        <v>427</v>
      </c>
      <c r="R5" s="253" t="s">
        <v>137</v>
      </c>
    </row>
    <row r="6" spans="1:18">
      <c r="A6" s="260">
        <v>1991</v>
      </c>
      <c r="B6" s="261">
        <v>20.6</v>
      </c>
      <c r="C6" s="248">
        <v>14.65</v>
      </c>
      <c r="D6" s="248">
        <v>10.54</v>
      </c>
      <c r="E6" s="248">
        <v>4.72</v>
      </c>
      <c r="F6" s="248">
        <v>0.56000000000000005</v>
      </c>
      <c r="G6" s="248">
        <v>5.59</v>
      </c>
      <c r="H6" s="248">
        <v>4.42</v>
      </c>
      <c r="I6" s="248">
        <v>5.0735033003999996</v>
      </c>
      <c r="J6" s="248">
        <v>6.56</v>
      </c>
      <c r="K6" s="248">
        <v>2.84</v>
      </c>
      <c r="L6" s="248">
        <v>5.8</v>
      </c>
      <c r="M6" s="248">
        <v>3.43</v>
      </c>
      <c r="N6" s="248">
        <v>4.7300000000000004</v>
      </c>
      <c r="O6" s="248">
        <v>4.68</v>
      </c>
      <c r="P6" s="248">
        <v>5.81</v>
      </c>
      <c r="Q6" s="262">
        <v>8.75</v>
      </c>
      <c r="R6" s="248">
        <v>4.3</v>
      </c>
    </row>
    <row r="7" spans="1:18">
      <c r="A7" s="260">
        <v>1992</v>
      </c>
      <c r="B7" s="261">
        <v>18.47</v>
      </c>
      <c r="C7" s="248">
        <v>13.31</v>
      </c>
      <c r="D7" s="248">
        <v>9.67</v>
      </c>
      <c r="E7" s="248">
        <v>4.3899999999999997</v>
      </c>
      <c r="F7" s="248">
        <v>0.59</v>
      </c>
      <c r="G7" s="248">
        <v>4.95</v>
      </c>
      <c r="H7" s="248">
        <v>4.04</v>
      </c>
      <c r="I7" s="248">
        <v>4.5444484792999997</v>
      </c>
      <c r="J7" s="248">
        <v>5.89</v>
      </c>
      <c r="K7" s="248">
        <v>2.56</v>
      </c>
      <c r="L7" s="248">
        <v>6</v>
      </c>
      <c r="M7" s="248">
        <v>2.89</v>
      </c>
      <c r="N7" s="248">
        <v>4.05</v>
      </c>
      <c r="O7" s="248">
        <v>4.37</v>
      </c>
      <c r="P7" s="248">
        <v>5.15</v>
      </c>
      <c r="Q7" s="262">
        <v>9.06</v>
      </c>
      <c r="R7" s="248">
        <v>3.81</v>
      </c>
    </row>
    <row r="8" spans="1:18">
      <c r="A8" s="260">
        <v>1993</v>
      </c>
      <c r="B8" s="261">
        <v>19.3</v>
      </c>
      <c r="C8" s="248">
        <v>13.48</v>
      </c>
      <c r="D8" s="248">
        <v>9.39</v>
      </c>
      <c r="E8" s="248">
        <v>4.59</v>
      </c>
      <c r="F8" s="248">
        <v>0.56999999999999995</v>
      </c>
      <c r="G8" s="248">
        <v>4.8899999999999997</v>
      </c>
      <c r="H8" s="248">
        <v>3.92</v>
      </c>
      <c r="I8" s="248">
        <v>4.4570569887999998</v>
      </c>
      <c r="J8" s="248">
        <v>5.95</v>
      </c>
      <c r="K8" s="248">
        <v>2.41</v>
      </c>
      <c r="L8" s="248">
        <v>4.82</v>
      </c>
      <c r="M8" s="248">
        <v>2.97</v>
      </c>
      <c r="N8" s="248">
        <v>4.3499999999999996</v>
      </c>
      <c r="O8" s="248">
        <v>4.08</v>
      </c>
      <c r="P8" s="248">
        <v>4.87</v>
      </c>
      <c r="Q8" s="262">
        <v>8.48</v>
      </c>
      <c r="R8" s="248">
        <v>3.71</v>
      </c>
    </row>
    <row r="9" spans="1:18">
      <c r="A9" s="260">
        <v>1994</v>
      </c>
      <c r="B9" s="261">
        <v>24.32</v>
      </c>
      <c r="C9" s="248">
        <v>11.81</v>
      </c>
      <c r="D9" s="248">
        <v>8.9499999999999993</v>
      </c>
      <c r="E9" s="248">
        <v>4.33</v>
      </c>
      <c r="F9" s="248">
        <v>0.57999999999999996</v>
      </c>
      <c r="G9" s="248">
        <v>4.62</v>
      </c>
      <c r="H9" s="248">
        <v>3.6</v>
      </c>
      <c r="I9" s="248">
        <v>4.1651306493</v>
      </c>
      <c r="J9" s="248">
        <v>5.42</v>
      </c>
      <c r="K9" s="248">
        <v>2.5099999999999998</v>
      </c>
      <c r="L9" s="248">
        <v>4.84</v>
      </c>
      <c r="M9" s="248">
        <v>2.8</v>
      </c>
      <c r="N9" s="248">
        <v>3.94</v>
      </c>
      <c r="O9" s="248">
        <v>3.92</v>
      </c>
      <c r="P9" s="248">
        <v>4.5599999999999996</v>
      </c>
      <c r="Q9" s="262">
        <v>7.27</v>
      </c>
      <c r="R9" s="248">
        <v>3.68</v>
      </c>
    </row>
    <row r="10" spans="1:18">
      <c r="A10" s="260">
        <v>1995</v>
      </c>
      <c r="B10" s="261">
        <v>20.260000000000002</v>
      </c>
      <c r="C10" s="248">
        <v>11.68</v>
      </c>
      <c r="D10" s="248">
        <v>8.43</v>
      </c>
      <c r="E10" s="248">
        <v>4.2</v>
      </c>
      <c r="F10" s="248">
        <v>0.6</v>
      </c>
      <c r="G10" s="248">
        <v>4.47</v>
      </c>
      <c r="H10" s="248">
        <v>3.37</v>
      </c>
      <c r="I10" s="248">
        <v>3.98159032</v>
      </c>
      <c r="J10" s="248">
        <v>5.27</v>
      </c>
      <c r="K10" s="248">
        <v>2.39</v>
      </c>
      <c r="L10" s="248">
        <v>4.01</v>
      </c>
      <c r="M10" s="248">
        <v>1.92</v>
      </c>
      <c r="N10" s="248">
        <v>3.77</v>
      </c>
      <c r="O10" s="248">
        <v>3.57</v>
      </c>
      <c r="P10" s="248">
        <v>4.5599999999999996</v>
      </c>
      <c r="Q10" s="262">
        <v>8.0500000000000007</v>
      </c>
      <c r="R10" s="248">
        <v>3.28</v>
      </c>
    </row>
    <row r="11" spans="1:18">
      <c r="A11" s="260">
        <v>1996</v>
      </c>
      <c r="B11" s="261">
        <v>20.74</v>
      </c>
      <c r="C11" s="248">
        <v>10.26</v>
      </c>
      <c r="D11" s="248">
        <v>7.89</v>
      </c>
      <c r="E11" s="248">
        <v>4.24</v>
      </c>
      <c r="F11" s="248">
        <v>0.59</v>
      </c>
      <c r="G11" s="248">
        <v>4.04</v>
      </c>
      <c r="H11" s="248">
        <v>3.29</v>
      </c>
      <c r="I11" s="248">
        <v>3.7080699599</v>
      </c>
      <c r="J11" s="248">
        <v>4.96</v>
      </c>
      <c r="K11" s="248">
        <v>2.1800000000000002</v>
      </c>
      <c r="L11" s="248">
        <v>4.0599999999999996</v>
      </c>
      <c r="M11" s="248">
        <v>2.11</v>
      </c>
      <c r="N11" s="248">
        <v>3.48</v>
      </c>
      <c r="O11" s="248">
        <v>3.37</v>
      </c>
      <c r="P11" s="248">
        <v>4.1900000000000004</v>
      </c>
      <c r="Q11" s="262">
        <v>7.4</v>
      </c>
      <c r="R11" s="248">
        <v>3.15</v>
      </c>
    </row>
    <row r="12" spans="1:18">
      <c r="A12" s="260">
        <v>1997</v>
      </c>
      <c r="B12" s="261">
        <v>19.89</v>
      </c>
      <c r="C12" s="248">
        <v>9.68</v>
      </c>
      <c r="D12" s="248">
        <v>7.44</v>
      </c>
      <c r="E12" s="248">
        <v>4.2</v>
      </c>
      <c r="F12" s="248">
        <v>0.56000000000000005</v>
      </c>
      <c r="G12" s="248">
        <v>3.79</v>
      </c>
      <c r="H12" s="248">
        <v>3.09</v>
      </c>
      <c r="I12" s="248">
        <v>3.4795844448</v>
      </c>
      <c r="J12" s="248">
        <v>4.68</v>
      </c>
      <c r="K12" s="248">
        <v>2.06</v>
      </c>
      <c r="L12" s="248">
        <v>4.01</v>
      </c>
      <c r="M12" s="248">
        <v>1.44</v>
      </c>
      <c r="N12" s="248">
        <v>3.21</v>
      </c>
      <c r="O12" s="248">
        <v>3.16</v>
      </c>
      <c r="P12" s="248">
        <v>3.95</v>
      </c>
      <c r="Q12" s="262">
        <v>7.51</v>
      </c>
      <c r="R12" s="248">
        <v>2.95</v>
      </c>
    </row>
    <row r="13" spans="1:18">
      <c r="A13" s="260">
        <v>1998</v>
      </c>
      <c r="B13" s="261">
        <v>18.3</v>
      </c>
      <c r="C13" s="248">
        <v>9.4499999999999993</v>
      </c>
      <c r="D13" s="248">
        <v>7.22</v>
      </c>
      <c r="E13" s="248">
        <v>4.0599999999999996</v>
      </c>
      <c r="F13" s="248">
        <v>0.66</v>
      </c>
      <c r="G13" s="248">
        <v>3.67</v>
      </c>
      <c r="H13" s="248">
        <v>3.06</v>
      </c>
      <c r="I13" s="248">
        <v>3.4002267223999998</v>
      </c>
      <c r="J13" s="248">
        <v>4.59</v>
      </c>
      <c r="K13" s="248">
        <v>1.98</v>
      </c>
      <c r="L13" s="248">
        <v>3.9</v>
      </c>
      <c r="M13" s="248">
        <v>1.42</v>
      </c>
      <c r="N13" s="248">
        <v>3.12</v>
      </c>
      <c r="O13" s="248">
        <v>2.96</v>
      </c>
      <c r="P13" s="248">
        <v>4.0599999999999996</v>
      </c>
      <c r="Q13" s="262">
        <v>7.02</v>
      </c>
      <c r="R13" s="248">
        <v>2.96</v>
      </c>
    </row>
    <row r="14" spans="1:18">
      <c r="A14" s="251">
        <v>1999</v>
      </c>
      <c r="B14" s="261">
        <v>21.93</v>
      </c>
      <c r="C14" s="248">
        <v>8.84</v>
      </c>
      <c r="D14" s="248">
        <v>6.55</v>
      </c>
      <c r="E14" s="248">
        <v>3.91</v>
      </c>
      <c r="F14" s="248">
        <v>0.64</v>
      </c>
      <c r="G14" s="248">
        <v>3.44</v>
      </c>
      <c r="H14" s="248">
        <v>2.88</v>
      </c>
      <c r="I14" s="248">
        <v>3.1921028287</v>
      </c>
      <c r="J14" s="248">
        <v>4.29</v>
      </c>
      <c r="K14" s="248">
        <v>1.87</v>
      </c>
      <c r="L14" s="248">
        <v>3.54</v>
      </c>
      <c r="M14" s="248">
        <v>1.79</v>
      </c>
      <c r="N14" s="248">
        <v>2.88</v>
      </c>
      <c r="O14" s="248">
        <v>2.72</v>
      </c>
      <c r="P14" s="248">
        <v>3.88</v>
      </c>
      <c r="Q14" s="262">
        <v>6.92</v>
      </c>
      <c r="R14" s="248">
        <v>2.8</v>
      </c>
    </row>
    <row r="15" spans="1:18">
      <c r="A15" s="251">
        <v>2000</v>
      </c>
      <c r="B15" s="261">
        <v>16.420000000000002</v>
      </c>
      <c r="C15" s="248">
        <v>8.2200000000000006</v>
      </c>
      <c r="D15" s="248">
        <v>6.13</v>
      </c>
      <c r="E15" s="248">
        <v>3.74</v>
      </c>
      <c r="F15" s="248">
        <v>0.7</v>
      </c>
      <c r="G15" s="248">
        <v>3.25</v>
      </c>
      <c r="H15" s="248">
        <v>2.73</v>
      </c>
      <c r="I15" s="248">
        <v>3.0219409068999998</v>
      </c>
      <c r="J15" s="248">
        <v>4.01</v>
      </c>
      <c r="K15" s="248">
        <v>1.86</v>
      </c>
      <c r="L15" s="248">
        <v>3.17</v>
      </c>
      <c r="M15" s="248">
        <v>1.52</v>
      </c>
      <c r="N15" s="248">
        <v>2.64</v>
      </c>
      <c r="O15" s="248">
        <v>2.57</v>
      </c>
      <c r="P15" s="248">
        <v>3.87</v>
      </c>
      <c r="Q15" s="262">
        <v>6.7</v>
      </c>
      <c r="R15" s="248">
        <v>2.66</v>
      </c>
    </row>
    <row r="16" spans="1:18">
      <c r="A16" s="251">
        <v>2001</v>
      </c>
      <c r="B16" s="261">
        <v>16.07</v>
      </c>
      <c r="C16" s="248">
        <v>7.91</v>
      </c>
      <c r="D16" s="248">
        <v>5.88</v>
      </c>
      <c r="E16" s="248">
        <v>3.69</v>
      </c>
      <c r="F16" s="248">
        <v>0.68</v>
      </c>
      <c r="G16" s="248">
        <v>3.1</v>
      </c>
      <c r="H16" s="248">
        <v>2.64</v>
      </c>
      <c r="I16" s="248">
        <v>2.8983755685000001</v>
      </c>
      <c r="J16" s="248">
        <v>3.81</v>
      </c>
      <c r="K16" s="248">
        <v>1.86</v>
      </c>
      <c r="L16" s="248">
        <v>3.19</v>
      </c>
      <c r="M16" s="248">
        <v>1.22</v>
      </c>
      <c r="N16" s="248">
        <v>2.5499999999999998</v>
      </c>
      <c r="O16" s="248">
        <v>2.67</v>
      </c>
      <c r="P16" s="248">
        <v>3.57</v>
      </c>
      <c r="Q16" s="262">
        <v>6.26</v>
      </c>
      <c r="R16" s="248">
        <v>2.5499999999999998</v>
      </c>
    </row>
    <row r="17" spans="1:18">
      <c r="A17" s="263">
        <v>2002</v>
      </c>
      <c r="B17" s="261">
        <v>17.37</v>
      </c>
      <c r="C17" s="248">
        <v>7.45</v>
      </c>
      <c r="D17" s="248">
        <v>5.67</v>
      </c>
      <c r="E17" s="248">
        <v>3.69</v>
      </c>
      <c r="F17" s="248">
        <v>0.73</v>
      </c>
      <c r="G17" s="248">
        <v>3.06</v>
      </c>
      <c r="H17" s="248">
        <v>2.63</v>
      </c>
      <c r="I17" s="248">
        <v>2.8697635282</v>
      </c>
      <c r="J17" s="248">
        <v>3.73</v>
      </c>
      <c r="K17" s="248">
        <v>1.88</v>
      </c>
      <c r="L17" s="248">
        <v>3.1</v>
      </c>
      <c r="M17" s="248">
        <v>1.18</v>
      </c>
      <c r="N17" s="248">
        <v>2.5499999999999998</v>
      </c>
      <c r="O17" s="248">
        <v>2.5099999999999998</v>
      </c>
      <c r="P17" s="248">
        <v>3.71</v>
      </c>
      <c r="Q17" s="262">
        <v>6.31</v>
      </c>
      <c r="R17" s="248">
        <v>2.5</v>
      </c>
    </row>
    <row r="18" spans="1:18">
      <c r="A18" s="263">
        <v>2003</v>
      </c>
      <c r="B18" s="261">
        <v>19.93</v>
      </c>
      <c r="C18" s="248">
        <v>6.51</v>
      </c>
      <c r="D18" s="248">
        <v>5.22</v>
      </c>
      <c r="E18" s="248">
        <v>3.56</v>
      </c>
      <c r="F18" s="248">
        <v>0.82</v>
      </c>
      <c r="G18" s="248">
        <v>3.04</v>
      </c>
      <c r="H18" s="248">
        <v>2.4700000000000002</v>
      </c>
      <c r="I18" s="248">
        <v>2.7873976618</v>
      </c>
      <c r="J18" s="248">
        <v>3.48</v>
      </c>
      <c r="K18" s="248">
        <v>1.92</v>
      </c>
      <c r="L18" s="248">
        <v>3.35</v>
      </c>
      <c r="M18" s="248">
        <v>1.53</v>
      </c>
      <c r="N18" s="248">
        <v>2.44</v>
      </c>
      <c r="O18" s="248">
        <v>2.2999999999999998</v>
      </c>
      <c r="P18" s="248">
        <v>3.64</v>
      </c>
      <c r="Q18" s="262">
        <v>6.22</v>
      </c>
      <c r="R18" s="248">
        <v>2.63</v>
      </c>
    </row>
    <row r="19" spans="1:18">
      <c r="A19" s="263">
        <v>2004</v>
      </c>
      <c r="B19" s="261">
        <v>18.649999999999999</v>
      </c>
      <c r="C19" s="248">
        <v>6.94</v>
      </c>
      <c r="D19" s="248">
        <v>5.45</v>
      </c>
      <c r="E19" s="248">
        <v>3.64</v>
      </c>
      <c r="F19" s="248">
        <v>0.85</v>
      </c>
      <c r="G19" s="248">
        <v>3.06</v>
      </c>
      <c r="H19" s="248">
        <v>2.62</v>
      </c>
      <c r="I19" s="248">
        <v>2.8667976120000001</v>
      </c>
      <c r="J19" s="248">
        <v>3.55</v>
      </c>
      <c r="K19" s="248">
        <v>1.92</v>
      </c>
      <c r="L19" s="248">
        <v>3.66</v>
      </c>
      <c r="M19" s="248">
        <v>2.59</v>
      </c>
      <c r="N19" s="248">
        <v>2.4900000000000002</v>
      </c>
      <c r="O19" s="248">
        <v>2.4500000000000002</v>
      </c>
      <c r="P19" s="248">
        <v>3.9</v>
      </c>
      <c r="Q19" s="262">
        <v>6.09</v>
      </c>
      <c r="R19" s="248">
        <v>2.63</v>
      </c>
    </row>
    <row r="20" spans="1:18">
      <c r="A20" s="263">
        <v>2005</v>
      </c>
      <c r="B20" s="261">
        <v>23.44</v>
      </c>
      <c r="C20" s="248">
        <v>6.56</v>
      </c>
      <c r="D20" s="248">
        <v>5.36</v>
      </c>
      <c r="E20" s="248">
        <v>3.62</v>
      </c>
      <c r="F20" s="248">
        <v>1.01</v>
      </c>
      <c r="G20" s="248">
        <v>3.15</v>
      </c>
      <c r="H20" s="248">
        <v>2.64</v>
      </c>
      <c r="I20" s="248">
        <v>2.9302974111000002</v>
      </c>
      <c r="J20" s="248">
        <v>3.54</v>
      </c>
      <c r="K20" s="248">
        <v>2.06</v>
      </c>
      <c r="L20" s="248">
        <v>3.66</v>
      </c>
      <c r="M20" s="248">
        <v>2.63</v>
      </c>
      <c r="N20" s="248">
        <v>2.5499999999999998</v>
      </c>
      <c r="O20" s="248">
        <v>2.54</v>
      </c>
      <c r="P20" s="248">
        <v>3.87</v>
      </c>
      <c r="Q20" s="262">
        <v>6.56</v>
      </c>
      <c r="R20" s="248">
        <v>2.73</v>
      </c>
    </row>
    <row r="21" spans="1:18">
      <c r="A21" s="263">
        <v>2006</v>
      </c>
      <c r="B21" s="261">
        <v>29.19</v>
      </c>
      <c r="C21" s="248">
        <v>6.5</v>
      </c>
      <c r="D21" s="248">
        <v>5.1100000000000003</v>
      </c>
      <c r="E21" s="248">
        <v>3.77</v>
      </c>
      <c r="F21" s="248">
        <v>1.1000000000000001</v>
      </c>
      <c r="G21" s="248">
        <v>3.26</v>
      </c>
      <c r="H21" s="248">
        <v>2.7</v>
      </c>
      <c r="I21" s="248">
        <v>3.0201847435000002</v>
      </c>
      <c r="J21" s="248">
        <v>3.56</v>
      </c>
      <c r="K21" s="248">
        <v>2.17</v>
      </c>
      <c r="L21" s="248">
        <v>3.88</v>
      </c>
      <c r="M21" s="248">
        <v>3.15</v>
      </c>
      <c r="N21" s="248">
        <v>2.48</v>
      </c>
      <c r="O21" s="248">
        <v>2.68</v>
      </c>
      <c r="P21" s="248">
        <v>4.22</v>
      </c>
      <c r="Q21" s="262">
        <v>6.93</v>
      </c>
      <c r="R21" s="248">
        <v>2.88</v>
      </c>
    </row>
    <row r="22" spans="1:18">
      <c r="A22" s="263">
        <v>2007</v>
      </c>
      <c r="B22" s="261">
        <v>26.89</v>
      </c>
      <c r="C22" s="248">
        <v>5.86</v>
      </c>
      <c r="D22" s="248">
        <v>4.92</v>
      </c>
      <c r="E22" s="248">
        <v>3.6</v>
      </c>
      <c r="F22" s="248">
        <v>1.07</v>
      </c>
      <c r="G22" s="248">
        <v>3.12</v>
      </c>
      <c r="H22" s="248">
        <v>2.52</v>
      </c>
      <c r="I22" s="248">
        <v>2.8613613574999999</v>
      </c>
      <c r="J22" s="248">
        <v>3.31</v>
      </c>
      <c r="K22" s="248">
        <v>2.12</v>
      </c>
      <c r="L22" s="248">
        <v>4.04</v>
      </c>
      <c r="M22" s="264">
        <v>2.5</v>
      </c>
      <c r="N22" s="265">
        <v>2.4</v>
      </c>
      <c r="O22" s="248">
        <v>2.57</v>
      </c>
      <c r="P22" s="248">
        <v>3.9</v>
      </c>
      <c r="Q22" s="262">
        <v>6.94</v>
      </c>
      <c r="R22" s="248">
        <v>2.66</v>
      </c>
    </row>
    <row r="23" spans="1:18">
      <c r="A23" s="263">
        <v>2008</v>
      </c>
      <c r="B23" s="261">
        <v>24.03</v>
      </c>
      <c r="C23" s="248">
        <v>5.49</v>
      </c>
      <c r="D23" s="248">
        <v>4.5999999999999996</v>
      </c>
      <c r="E23" s="248">
        <v>3.39</v>
      </c>
      <c r="F23" s="248">
        <v>1.07</v>
      </c>
      <c r="G23" s="248">
        <v>2.92</v>
      </c>
      <c r="H23" s="248">
        <v>2.4500000000000002</v>
      </c>
      <c r="I23" s="248">
        <v>2.7176405653</v>
      </c>
      <c r="J23" s="248">
        <v>3.11</v>
      </c>
      <c r="K23" s="248">
        <v>2.04</v>
      </c>
      <c r="L23" s="248">
        <v>3.85</v>
      </c>
      <c r="M23" s="264">
        <v>2.41</v>
      </c>
      <c r="N23" s="265">
        <v>2.2999999999999998</v>
      </c>
      <c r="O23" s="248">
        <v>2.38</v>
      </c>
      <c r="P23" s="248">
        <v>3.75</v>
      </c>
      <c r="Q23" s="262">
        <v>6.29</v>
      </c>
      <c r="R23" s="248">
        <v>2.63</v>
      </c>
    </row>
    <row r="24" spans="1:18">
      <c r="A24" s="263">
        <v>2009</v>
      </c>
      <c r="B24" s="261">
        <v>24.34</v>
      </c>
      <c r="C24" s="248">
        <v>5.03</v>
      </c>
      <c r="D24" s="248">
        <v>4.3499999999999996</v>
      </c>
      <c r="E24" s="248">
        <v>3.17</v>
      </c>
      <c r="F24" s="248">
        <v>1.06</v>
      </c>
      <c r="G24" s="248">
        <v>2.73</v>
      </c>
      <c r="H24" s="248">
        <v>2.41</v>
      </c>
      <c r="I24" s="248">
        <v>2.5898598956000001</v>
      </c>
      <c r="J24" s="248">
        <v>2.88</v>
      </c>
      <c r="K24" s="248">
        <v>2.04</v>
      </c>
      <c r="L24" s="248">
        <v>3.55</v>
      </c>
      <c r="M24" s="264">
        <v>2.4500000000000002</v>
      </c>
      <c r="N24" s="265">
        <v>2.17</v>
      </c>
      <c r="O24" s="248">
        <v>2.23</v>
      </c>
      <c r="P24" s="248">
        <v>3.63</v>
      </c>
      <c r="Q24" s="262">
        <v>6.47</v>
      </c>
      <c r="R24" s="248">
        <v>2.5299999999999998</v>
      </c>
    </row>
    <row r="25" spans="1:18">
      <c r="A25" s="263">
        <v>2010</v>
      </c>
      <c r="B25" s="261">
        <v>21.44</v>
      </c>
      <c r="C25" s="248">
        <v>4.7699999999999996</v>
      </c>
      <c r="D25" s="248">
        <v>4.12</v>
      </c>
      <c r="E25" s="248">
        <v>3.06</v>
      </c>
      <c r="F25" s="248">
        <v>1.08</v>
      </c>
      <c r="G25" s="248">
        <v>2.64</v>
      </c>
      <c r="H25" s="248">
        <v>2.33</v>
      </c>
      <c r="I25" s="248">
        <v>2.5035760642999998</v>
      </c>
      <c r="J25" s="248">
        <v>2.7</v>
      </c>
      <c r="K25" s="248">
        <v>2.0699999999999998</v>
      </c>
      <c r="L25" s="248">
        <v>3.63</v>
      </c>
      <c r="M25" s="264">
        <v>2.41</v>
      </c>
      <c r="N25" s="265">
        <v>2.0699999999999998</v>
      </c>
      <c r="O25" s="248">
        <v>2.12</v>
      </c>
      <c r="P25" s="248">
        <v>3.78</v>
      </c>
      <c r="Q25" s="262">
        <v>6.32</v>
      </c>
      <c r="R25" s="248">
        <v>2.4300000000000002</v>
      </c>
    </row>
    <row r="26" spans="1:18">
      <c r="A26" s="263">
        <v>2011</v>
      </c>
      <c r="B26" s="261">
        <v>17.850000000000001</v>
      </c>
      <c r="C26" s="261">
        <v>4.45</v>
      </c>
      <c r="D26" s="261">
        <v>4.09</v>
      </c>
      <c r="E26" s="261">
        <v>3.06</v>
      </c>
      <c r="F26" s="261">
        <v>1.1299999999999999</v>
      </c>
      <c r="G26" s="261">
        <v>2.61</v>
      </c>
      <c r="H26" s="261">
        <v>2.33</v>
      </c>
      <c r="I26" s="261">
        <v>2.4896674479000001</v>
      </c>
      <c r="J26" s="261">
        <v>2.7</v>
      </c>
      <c r="K26" s="261">
        <v>2.0299999999999998</v>
      </c>
      <c r="L26" s="261">
        <v>3.55</v>
      </c>
      <c r="M26" s="261">
        <v>2.41</v>
      </c>
      <c r="N26" s="261">
        <v>2.0099999999999998</v>
      </c>
      <c r="O26" s="261">
        <v>2.04</v>
      </c>
      <c r="P26" s="261">
        <v>3.66</v>
      </c>
      <c r="Q26" s="266">
        <v>6.44</v>
      </c>
      <c r="R26" s="261">
        <v>2.67</v>
      </c>
    </row>
    <row r="42" spans="3:13">
      <c r="C42" s="261"/>
      <c r="D42" s="261"/>
      <c r="E42" s="261"/>
    </row>
    <row r="43" spans="3:13">
      <c r="C43" s="261"/>
      <c r="D43" s="261"/>
      <c r="E43" s="261"/>
    </row>
    <row r="44" spans="3:13">
      <c r="C44" s="261"/>
      <c r="D44" s="261"/>
      <c r="E44" s="261"/>
    </row>
    <row r="46" spans="3:13"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</row>
    <row r="47" spans="3:13"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</row>
    <row r="48" spans="3:13"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</row>
    <row r="49" spans="3:13"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</row>
    <row r="50" spans="3:13"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</row>
    <row r="51" spans="3:13"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</row>
    <row r="52" spans="3:13"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</row>
  </sheetData>
  <pageMargins left="0.75" right="0.75" top="1" bottom="1" header="0.5" footer="0.5"/>
  <pageSetup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workbookViewId="0"/>
  </sheetViews>
  <sheetFormatPr defaultRowHeight="15"/>
  <cols>
    <col min="1" max="1" width="7.140625" style="251" customWidth="1"/>
    <col min="2" max="2" width="4.140625" style="253" bestFit="1" customWidth="1"/>
    <col min="3" max="5" width="5" style="253" bestFit="1" customWidth="1"/>
    <col min="6" max="6" width="3.5703125" style="253" bestFit="1" customWidth="1"/>
    <col min="7" max="7" width="4.7109375" style="253" bestFit="1" customWidth="1"/>
    <col min="8" max="8" width="6.42578125" style="253" bestFit="1" customWidth="1"/>
    <col min="9" max="9" width="3.28515625" style="253" bestFit="1" customWidth="1"/>
    <col min="10" max="10" width="5.5703125" style="253" bestFit="1" customWidth="1"/>
    <col min="11" max="11" width="5.42578125" style="253" bestFit="1" customWidth="1"/>
    <col min="12" max="12" width="5" style="254" bestFit="1" customWidth="1"/>
    <col min="13" max="13" width="5.7109375" style="254" bestFit="1" customWidth="1"/>
    <col min="14" max="14" width="7.7109375" style="254" bestFit="1" customWidth="1"/>
    <col min="15" max="15" width="4.28515625" style="254" bestFit="1" customWidth="1"/>
    <col min="16" max="16" width="3.28515625" style="254" bestFit="1" customWidth="1"/>
    <col min="17" max="17" width="11.42578125" style="254" bestFit="1" customWidth="1"/>
    <col min="18" max="18" width="5.7109375" style="254" bestFit="1" customWidth="1"/>
    <col min="19" max="16384" width="9.140625" style="254"/>
  </cols>
  <sheetData>
    <row r="1" spans="1:18">
      <c r="A1" s="251" t="s">
        <v>428</v>
      </c>
    </row>
    <row r="2" spans="1:18">
      <c r="A2" s="260" t="s">
        <v>429</v>
      </c>
    </row>
    <row r="3" spans="1:18">
      <c r="A3" s="260"/>
    </row>
    <row r="4" spans="1:18">
      <c r="A4" s="260"/>
      <c r="L4" s="253"/>
      <c r="M4" s="253"/>
      <c r="N4" s="253"/>
      <c r="O4" s="253"/>
      <c r="P4" s="253"/>
      <c r="Q4" s="253"/>
      <c r="R4" s="253"/>
    </row>
    <row r="5" spans="1:18">
      <c r="A5" s="254"/>
      <c r="B5" s="259" t="s">
        <v>20</v>
      </c>
      <c r="C5" s="259" t="s">
        <v>23</v>
      </c>
      <c r="D5" s="259" t="s">
        <v>26</v>
      </c>
      <c r="E5" s="259" t="s">
        <v>29</v>
      </c>
      <c r="F5" s="253" t="s">
        <v>32</v>
      </c>
      <c r="G5" s="259" t="s">
        <v>36</v>
      </c>
      <c r="H5" s="259" t="s">
        <v>38</v>
      </c>
      <c r="I5" s="253" t="s">
        <v>71</v>
      </c>
      <c r="J5" s="259" t="s">
        <v>37</v>
      </c>
      <c r="K5" s="259" t="s">
        <v>430</v>
      </c>
      <c r="L5" s="259" t="s">
        <v>185</v>
      </c>
      <c r="M5" s="259" t="s">
        <v>137</v>
      </c>
      <c r="N5" s="253" t="s">
        <v>52</v>
      </c>
      <c r="O5" s="253" t="s">
        <v>425</v>
      </c>
      <c r="P5" s="253" t="s">
        <v>426</v>
      </c>
      <c r="Q5" s="253" t="s">
        <v>427</v>
      </c>
      <c r="R5" s="253" t="s">
        <v>137</v>
      </c>
    </row>
    <row r="6" spans="1:18">
      <c r="A6" s="260">
        <v>1991</v>
      </c>
      <c r="B6" s="261">
        <v>23.84</v>
      </c>
      <c r="C6" s="261">
        <v>6.84</v>
      </c>
      <c r="D6" s="261">
        <v>2.82</v>
      </c>
      <c r="E6" s="261">
        <v>0.77</v>
      </c>
      <c r="F6" s="261">
        <v>0.04</v>
      </c>
      <c r="G6" s="261">
        <v>1.68</v>
      </c>
      <c r="H6" s="261">
        <v>1.54</v>
      </c>
      <c r="I6" s="267">
        <v>1.6176634661</v>
      </c>
      <c r="J6" s="261">
        <v>2.33</v>
      </c>
      <c r="K6" s="261">
        <v>0.54</v>
      </c>
      <c r="L6" s="267">
        <v>1.1200000000000001</v>
      </c>
      <c r="M6" s="267">
        <v>1.3</v>
      </c>
      <c r="N6" s="267">
        <v>1.63</v>
      </c>
      <c r="O6" s="267">
        <v>1.34</v>
      </c>
      <c r="P6" s="267">
        <v>1.81</v>
      </c>
      <c r="Q6" s="267">
        <v>1.91</v>
      </c>
      <c r="R6" s="267">
        <v>1.51</v>
      </c>
    </row>
    <row r="7" spans="1:18">
      <c r="A7" s="260">
        <v>1992</v>
      </c>
      <c r="B7" s="261">
        <v>18.920000000000002</v>
      </c>
      <c r="C7" s="261">
        <v>6.13</v>
      </c>
      <c r="D7" s="261">
        <v>2.9</v>
      </c>
      <c r="E7" s="261">
        <v>0.92</v>
      </c>
      <c r="F7" s="261">
        <v>0.08</v>
      </c>
      <c r="G7" s="261">
        <v>1.56</v>
      </c>
      <c r="H7" s="261">
        <v>1.48</v>
      </c>
      <c r="I7" s="267">
        <v>1.5281047611</v>
      </c>
      <c r="J7" s="261">
        <v>2.27</v>
      </c>
      <c r="K7" s="261">
        <v>0.49</v>
      </c>
      <c r="L7" s="267">
        <v>1.21</v>
      </c>
      <c r="M7" s="267">
        <v>0.86</v>
      </c>
      <c r="N7" s="267">
        <v>1.23</v>
      </c>
      <c r="O7" s="267">
        <v>1.42</v>
      </c>
      <c r="P7" s="267">
        <v>1.8</v>
      </c>
      <c r="Q7" s="267">
        <v>1.94</v>
      </c>
      <c r="R7" s="267">
        <v>1.55</v>
      </c>
    </row>
    <row r="8" spans="1:18">
      <c r="A8" s="260">
        <v>1993</v>
      </c>
      <c r="B8" s="261">
        <v>21.8</v>
      </c>
      <c r="C8" s="261">
        <v>6.56</v>
      </c>
      <c r="D8" s="261">
        <v>2.83</v>
      </c>
      <c r="E8" s="261">
        <v>1.08</v>
      </c>
      <c r="F8" s="261">
        <v>7.0000000000000007E-2</v>
      </c>
      <c r="G8" s="261">
        <v>1.7</v>
      </c>
      <c r="H8" s="261">
        <v>1.46</v>
      </c>
      <c r="I8" s="267">
        <v>1.5945444405</v>
      </c>
      <c r="J8" s="261">
        <v>2.36</v>
      </c>
      <c r="K8" s="261">
        <v>0.56999999999999995</v>
      </c>
      <c r="L8" s="267">
        <v>1.21</v>
      </c>
      <c r="M8" s="267">
        <v>0.85</v>
      </c>
      <c r="N8" s="267">
        <v>1.34</v>
      </c>
      <c r="O8" s="267">
        <v>1.36</v>
      </c>
      <c r="P8" s="267">
        <v>1.86</v>
      </c>
      <c r="Q8" s="267">
        <v>1.93</v>
      </c>
      <c r="R8" s="267">
        <v>1.66</v>
      </c>
    </row>
    <row r="9" spans="1:18">
      <c r="A9" s="260">
        <v>1994</v>
      </c>
      <c r="B9" s="261">
        <v>18.23</v>
      </c>
      <c r="C9" s="261">
        <v>6.62</v>
      </c>
      <c r="D9" s="261">
        <v>2.88</v>
      </c>
      <c r="E9" s="261">
        <v>1.06</v>
      </c>
      <c r="F9" s="261">
        <v>7.0000000000000007E-2</v>
      </c>
      <c r="G9" s="261">
        <v>1.57</v>
      </c>
      <c r="H9" s="261">
        <v>1.44</v>
      </c>
      <c r="I9" s="267">
        <v>1.5123566276</v>
      </c>
      <c r="J9" s="261">
        <v>2.23</v>
      </c>
      <c r="K9" s="261">
        <v>0.59</v>
      </c>
      <c r="L9" s="267">
        <v>1.45</v>
      </c>
      <c r="M9" s="267">
        <v>1.1499999999999999</v>
      </c>
      <c r="N9" s="267">
        <v>1.24</v>
      </c>
      <c r="O9" s="267">
        <v>1.38</v>
      </c>
      <c r="P9" s="267">
        <v>1.83</v>
      </c>
      <c r="Q9" s="267">
        <v>1.89</v>
      </c>
      <c r="R9" s="267">
        <v>1.5</v>
      </c>
    </row>
    <row r="10" spans="1:18">
      <c r="A10" s="260">
        <v>1995</v>
      </c>
      <c r="B10" s="261">
        <v>20.41</v>
      </c>
      <c r="C10" s="261">
        <v>5.94</v>
      </c>
      <c r="D10" s="261">
        <v>3.06</v>
      </c>
      <c r="E10" s="261">
        <v>1.26</v>
      </c>
      <c r="F10" s="261">
        <v>0.12</v>
      </c>
      <c r="G10" s="261">
        <v>1.64</v>
      </c>
      <c r="H10" s="261">
        <v>1.53</v>
      </c>
      <c r="I10" s="267">
        <v>1.5934253328000001</v>
      </c>
      <c r="J10" s="261">
        <v>2.39</v>
      </c>
      <c r="K10" s="261">
        <v>0.59</v>
      </c>
      <c r="L10" s="267">
        <v>1.25</v>
      </c>
      <c r="M10" s="267">
        <v>1.23</v>
      </c>
      <c r="N10" s="267">
        <v>1.17</v>
      </c>
      <c r="O10" s="267">
        <v>1.34</v>
      </c>
      <c r="P10" s="267">
        <v>2.06</v>
      </c>
      <c r="Q10" s="267">
        <v>2.2599999999999998</v>
      </c>
      <c r="R10" s="267">
        <v>1.65</v>
      </c>
    </row>
    <row r="11" spans="1:18">
      <c r="A11" s="260">
        <v>1996</v>
      </c>
      <c r="B11" s="261">
        <v>19.64</v>
      </c>
      <c r="C11" s="261">
        <v>6.59</v>
      </c>
      <c r="D11" s="261">
        <v>3.12</v>
      </c>
      <c r="E11" s="261">
        <v>1.32</v>
      </c>
      <c r="F11" s="261">
        <v>0.14000000000000001</v>
      </c>
      <c r="G11" s="261">
        <v>1.67</v>
      </c>
      <c r="H11" s="261">
        <v>1.55</v>
      </c>
      <c r="I11" s="267">
        <v>1.6171825576000001</v>
      </c>
      <c r="J11" s="261">
        <v>2.48</v>
      </c>
      <c r="K11" s="261">
        <v>0.59</v>
      </c>
      <c r="L11" s="267">
        <v>1.0900000000000001</v>
      </c>
      <c r="M11" s="267">
        <v>0.85</v>
      </c>
      <c r="N11" s="267">
        <v>1.25</v>
      </c>
      <c r="O11" s="267">
        <v>1.33</v>
      </c>
      <c r="P11" s="267">
        <v>2.06</v>
      </c>
      <c r="Q11" s="267">
        <v>2.41</v>
      </c>
      <c r="R11" s="267">
        <v>1.65</v>
      </c>
    </row>
    <row r="12" spans="1:18">
      <c r="A12" s="260">
        <v>1997</v>
      </c>
      <c r="B12" s="261">
        <v>18.670000000000002</v>
      </c>
      <c r="C12" s="261">
        <v>6.2</v>
      </c>
      <c r="D12" s="261">
        <v>3.06</v>
      </c>
      <c r="E12" s="261">
        <v>1.56</v>
      </c>
      <c r="F12" s="261">
        <v>0.14000000000000001</v>
      </c>
      <c r="G12" s="261">
        <v>1.68</v>
      </c>
      <c r="H12" s="261">
        <v>1.53</v>
      </c>
      <c r="I12" s="267">
        <v>1.6155089248000001</v>
      </c>
      <c r="J12" s="261">
        <v>2.5299999999999998</v>
      </c>
      <c r="K12" s="261">
        <v>0.53</v>
      </c>
      <c r="L12" s="267">
        <v>1.1200000000000001</v>
      </c>
      <c r="M12" s="267">
        <v>1.1299999999999999</v>
      </c>
      <c r="N12" s="267">
        <v>1.0900000000000001</v>
      </c>
      <c r="O12" s="267">
        <v>1.28</v>
      </c>
      <c r="P12" s="267">
        <v>2.2200000000000002</v>
      </c>
      <c r="Q12" s="267">
        <v>2.4700000000000002</v>
      </c>
      <c r="R12" s="267">
        <v>1.74</v>
      </c>
    </row>
    <row r="13" spans="1:18">
      <c r="A13" s="260">
        <v>1998</v>
      </c>
      <c r="B13" s="261">
        <v>20.58</v>
      </c>
      <c r="C13" s="261">
        <v>6.74</v>
      </c>
      <c r="D13" s="261">
        <v>3.38</v>
      </c>
      <c r="E13" s="261">
        <v>1.65</v>
      </c>
      <c r="F13" s="261">
        <v>0.18</v>
      </c>
      <c r="G13" s="261">
        <v>1.73</v>
      </c>
      <c r="H13" s="261">
        <v>1.66</v>
      </c>
      <c r="I13" s="267">
        <v>1.6982993668999999</v>
      </c>
      <c r="J13" s="261">
        <v>2.7</v>
      </c>
      <c r="K13" s="261">
        <v>0.54</v>
      </c>
      <c r="L13" s="267">
        <v>1.33</v>
      </c>
      <c r="M13" s="267">
        <v>0.91</v>
      </c>
      <c r="N13" s="267">
        <v>1.22</v>
      </c>
      <c r="O13" s="267">
        <v>1.38</v>
      </c>
      <c r="P13" s="267">
        <v>2.23</v>
      </c>
      <c r="Q13" s="267">
        <v>3.17</v>
      </c>
      <c r="R13" s="267">
        <v>1.73</v>
      </c>
    </row>
    <row r="14" spans="1:18">
      <c r="A14" s="251">
        <v>1999</v>
      </c>
      <c r="B14" s="261">
        <v>20.6</v>
      </c>
      <c r="C14" s="261">
        <v>6.66</v>
      </c>
      <c r="D14" s="261">
        <v>3.29</v>
      </c>
      <c r="E14" s="261">
        <v>1.75</v>
      </c>
      <c r="F14" s="261">
        <v>0.19</v>
      </c>
      <c r="G14" s="261">
        <v>1.79</v>
      </c>
      <c r="H14" s="261">
        <v>1.61</v>
      </c>
      <c r="I14" s="267">
        <v>1.7113546640999999</v>
      </c>
      <c r="J14" s="261">
        <v>2.68</v>
      </c>
      <c r="K14" s="261">
        <v>0.59</v>
      </c>
      <c r="L14" s="267">
        <v>1.35</v>
      </c>
      <c r="M14" s="267">
        <v>1.08</v>
      </c>
      <c r="N14" s="267">
        <v>1.1499999999999999</v>
      </c>
      <c r="O14" s="267">
        <v>1.33</v>
      </c>
      <c r="P14" s="267">
        <v>2.2999999999999998</v>
      </c>
      <c r="Q14" s="267">
        <v>2.97</v>
      </c>
      <c r="R14" s="267">
        <v>1.92</v>
      </c>
    </row>
    <row r="15" spans="1:18">
      <c r="A15" s="251">
        <v>2000</v>
      </c>
      <c r="B15" s="261">
        <v>17.559999999999999</v>
      </c>
      <c r="C15" s="261">
        <v>6.73</v>
      </c>
      <c r="D15" s="261">
        <v>3.94</v>
      </c>
      <c r="E15" s="261">
        <v>2.02</v>
      </c>
      <c r="F15" s="261">
        <v>0.27</v>
      </c>
      <c r="G15" s="261">
        <v>1.92</v>
      </c>
      <c r="H15" s="261">
        <v>1.81</v>
      </c>
      <c r="I15" s="267">
        <v>1.8718763221000001</v>
      </c>
      <c r="J15" s="261">
        <v>2.99</v>
      </c>
      <c r="K15" s="261">
        <v>0.59</v>
      </c>
      <c r="L15" s="267">
        <v>1.7</v>
      </c>
      <c r="M15" s="267">
        <v>1.18</v>
      </c>
      <c r="N15" s="267">
        <v>1.23</v>
      </c>
      <c r="O15" s="267">
        <v>1.54</v>
      </c>
      <c r="P15" s="267">
        <v>2.5099999999999998</v>
      </c>
      <c r="Q15" s="267">
        <v>3.6</v>
      </c>
      <c r="R15" s="267">
        <v>2.1</v>
      </c>
    </row>
    <row r="16" spans="1:18">
      <c r="A16" s="251">
        <v>2001</v>
      </c>
      <c r="B16" s="261">
        <v>20.46</v>
      </c>
      <c r="C16" s="261">
        <v>7.38</v>
      </c>
      <c r="D16" s="261">
        <v>3.9</v>
      </c>
      <c r="E16" s="261">
        <v>2.14</v>
      </c>
      <c r="F16" s="261">
        <v>0.28999999999999998</v>
      </c>
      <c r="G16" s="261">
        <v>2.04</v>
      </c>
      <c r="H16" s="261">
        <v>1.87</v>
      </c>
      <c r="I16" s="267">
        <v>1.9635478952000001</v>
      </c>
      <c r="J16" s="261">
        <v>3.08</v>
      </c>
      <c r="K16" s="261">
        <v>0.66</v>
      </c>
      <c r="L16" s="267">
        <v>1.74</v>
      </c>
      <c r="M16" s="267">
        <v>1.21</v>
      </c>
      <c r="N16" s="267">
        <v>1.35</v>
      </c>
      <c r="O16" s="267">
        <v>1.5</v>
      </c>
      <c r="P16" s="267">
        <v>2.62</v>
      </c>
      <c r="Q16" s="267">
        <v>4.26</v>
      </c>
      <c r="R16" s="267">
        <v>2.15</v>
      </c>
    </row>
    <row r="17" spans="1:18">
      <c r="A17" s="263">
        <v>2002</v>
      </c>
      <c r="B17" s="261">
        <v>20.89</v>
      </c>
      <c r="C17" s="261">
        <v>7.08</v>
      </c>
      <c r="D17" s="261">
        <v>3.85</v>
      </c>
      <c r="E17" s="261">
        <v>2.17</v>
      </c>
      <c r="F17" s="261">
        <v>0.36</v>
      </c>
      <c r="G17" s="261">
        <v>2.0099999999999998</v>
      </c>
      <c r="H17" s="261">
        <v>1.84</v>
      </c>
      <c r="I17" s="267">
        <v>1.9385603171000001</v>
      </c>
      <c r="J17" s="261">
        <v>3.1</v>
      </c>
      <c r="K17" s="261">
        <v>0.63</v>
      </c>
      <c r="L17" s="267">
        <v>1.59</v>
      </c>
      <c r="M17" s="267">
        <v>0.77</v>
      </c>
      <c r="N17" s="267">
        <v>1.35</v>
      </c>
      <c r="O17" s="267">
        <v>1.58</v>
      </c>
      <c r="P17" s="267">
        <v>2.7</v>
      </c>
      <c r="Q17" s="267">
        <v>4.3499999999999996</v>
      </c>
      <c r="R17" s="267">
        <v>1.98</v>
      </c>
    </row>
    <row r="18" spans="1:18">
      <c r="A18" s="263">
        <v>2003</v>
      </c>
      <c r="B18" s="261">
        <v>19.78</v>
      </c>
      <c r="C18" s="261">
        <v>7.01</v>
      </c>
      <c r="D18" s="261">
        <v>3.77</v>
      </c>
      <c r="E18" s="261">
        <v>2.13</v>
      </c>
      <c r="F18" s="261">
        <v>0.36</v>
      </c>
      <c r="G18" s="261">
        <v>1.98</v>
      </c>
      <c r="H18" s="261">
        <v>1.87</v>
      </c>
      <c r="I18" s="267">
        <v>1.930736743</v>
      </c>
      <c r="J18" s="261">
        <v>3.03</v>
      </c>
      <c r="K18" s="261">
        <v>0.66</v>
      </c>
      <c r="L18" s="267">
        <v>1.53</v>
      </c>
      <c r="M18" s="267">
        <v>1.22</v>
      </c>
      <c r="N18" s="267">
        <v>1.23</v>
      </c>
      <c r="O18" s="267">
        <v>1.4</v>
      </c>
      <c r="P18" s="267">
        <v>2.8</v>
      </c>
      <c r="Q18" s="267">
        <v>5.13</v>
      </c>
      <c r="R18" s="267">
        <v>2.06</v>
      </c>
    </row>
    <row r="19" spans="1:18">
      <c r="A19" s="263">
        <v>2004</v>
      </c>
      <c r="B19" s="261">
        <v>16.55</v>
      </c>
      <c r="C19" s="261">
        <v>7.06</v>
      </c>
      <c r="D19" s="261">
        <v>3.71</v>
      </c>
      <c r="E19" s="261">
        <v>2.1800000000000002</v>
      </c>
      <c r="F19" s="261">
        <v>0.38</v>
      </c>
      <c r="G19" s="261">
        <v>1.98</v>
      </c>
      <c r="H19" s="261">
        <v>1.79</v>
      </c>
      <c r="I19" s="267">
        <v>1.8981107799000001</v>
      </c>
      <c r="J19" s="261">
        <v>2.95</v>
      </c>
      <c r="K19" s="261">
        <v>0.65</v>
      </c>
      <c r="L19" s="267">
        <v>1.47</v>
      </c>
      <c r="M19" s="267">
        <v>2.15</v>
      </c>
      <c r="N19" s="267">
        <v>1.25</v>
      </c>
      <c r="O19" s="267">
        <v>1.48</v>
      </c>
      <c r="P19" s="267">
        <v>2.7</v>
      </c>
      <c r="Q19" s="267">
        <v>4.59</v>
      </c>
      <c r="R19" s="267">
        <v>2.0699999999999998</v>
      </c>
    </row>
    <row r="20" spans="1:18">
      <c r="A20" s="263">
        <v>2005</v>
      </c>
      <c r="B20" s="261">
        <v>18.07</v>
      </c>
      <c r="C20" s="261">
        <v>6.44</v>
      </c>
      <c r="D20" s="261">
        <v>3.47</v>
      </c>
      <c r="E20" s="261">
        <v>2.08</v>
      </c>
      <c r="F20" s="261">
        <v>0.39</v>
      </c>
      <c r="G20" s="261">
        <v>1.89</v>
      </c>
      <c r="H20" s="261">
        <v>1.71</v>
      </c>
      <c r="I20" s="267">
        <v>1.814037844</v>
      </c>
      <c r="J20" s="261">
        <v>2.79</v>
      </c>
      <c r="K20" s="261">
        <v>0.63</v>
      </c>
      <c r="L20" s="267">
        <v>1.46</v>
      </c>
      <c r="M20" s="267">
        <v>2.09</v>
      </c>
      <c r="N20" s="267">
        <v>1.1399999999999999</v>
      </c>
      <c r="O20" s="267">
        <v>1.41</v>
      </c>
      <c r="P20" s="267">
        <v>2.61</v>
      </c>
      <c r="Q20" s="267">
        <v>4.91</v>
      </c>
      <c r="R20" s="267">
        <v>1.96</v>
      </c>
    </row>
    <row r="21" spans="1:18">
      <c r="A21" s="263">
        <v>2006</v>
      </c>
      <c r="B21" s="261">
        <v>14.16</v>
      </c>
      <c r="C21" s="261">
        <v>6.1</v>
      </c>
      <c r="D21" s="261">
        <v>3.33</v>
      </c>
      <c r="E21" s="261">
        <v>1.93</v>
      </c>
      <c r="F21" s="261">
        <v>0.4</v>
      </c>
      <c r="G21" s="261">
        <v>1.83</v>
      </c>
      <c r="H21" s="261">
        <v>1.53</v>
      </c>
      <c r="I21" s="267">
        <v>1.7025528170999999</v>
      </c>
      <c r="J21" s="261">
        <v>2.59</v>
      </c>
      <c r="K21" s="261">
        <v>0.56999999999999995</v>
      </c>
      <c r="L21" s="267">
        <v>2.0299999999999998</v>
      </c>
      <c r="M21" s="267">
        <v>1.51</v>
      </c>
      <c r="N21" s="267">
        <v>1.0900000000000001</v>
      </c>
      <c r="O21" s="267">
        <v>1.27</v>
      </c>
      <c r="P21" s="267">
        <v>2.57</v>
      </c>
      <c r="Q21" s="267">
        <v>4.6100000000000003</v>
      </c>
      <c r="R21" s="267">
        <v>1.83</v>
      </c>
    </row>
    <row r="22" spans="1:18">
      <c r="A22" s="263">
        <v>2007</v>
      </c>
      <c r="B22" s="261">
        <v>14.25</v>
      </c>
      <c r="C22" s="261">
        <v>5.25</v>
      </c>
      <c r="D22" s="261">
        <v>3</v>
      </c>
      <c r="E22" s="261">
        <v>1.77</v>
      </c>
      <c r="F22" s="261">
        <v>0.36</v>
      </c>
      <c r="G22" s="261">
        <v>1.62</v>
      </c>
      <c r="H22" s="261">
        <v>1.42</v>
      </c>
      <c r="I22" s="267">
        <v>1.5327942751000001</v>
      </c>
      <c r="J22" s="261">
        <v>2.2799999999999998</v>
      </c>
      <c r="K22" s="261">
        <v>0.49</v>
      </c>
      <c r="L22" s="267">
        <v>2.56</v>
      </c>
      <c r="M22" s="267">
        <v>1.02</v>
      </c>
      <c r="N22" s="267">
        <v>0.94</v>
      </c>
      <c r="O22" s="267">
        <v>1.1499999999999999</v>
      </c>
      <c r="P22" s="267">
        <v>2.3199999999999998</v>
      </c>
      <c r="Q22" s="267">
        <v>4.67</v>
      </c>
      <c r="R22" s="267">
        <v>1.63</v>
      </c>
    </row>
    <row r="23" spans="1:18">
      <c r="A23" s="263">
        <v>2008</v>
      </c>
      <c r="B23" s="261">
        <v>12.42</v>
      </c>
      <c r="C23" s="261">
        <v>5.14</v>
      </c>
      <c r="D23" s="261">
        <v>2.68</v>
      </c>
      <c r="E23" s="261">
        <v>1.69</v>
      </c>
      <c r="F23" s="261">
        <v>0.36</v>
      </c>
      <c r="G23" s="261">
        <v>1.53</v>
      </c>
      <c r="H23" s="261">
        <v>1.33</v>
      </c>
      <c r="I23" s="267">
        <v>1.4447132547999999</v>
      </c>
      <c r="J23" s="261">
        <v>2.14</v>
      </c>
      <c r="K23" s="261">
        <v>0.46</v>
      </c>
      <c r="L23" s="267">
        <v>2.39</v>
      </c>
      <c r="M23" s="267">
        <v>1.06</v>
      </c>
      <c r="N23" s="267">
        <v>0.88</v>
      </c>
      <c r="O23" s="267">
        <v>1.1100000000000001</v>
      </c>
      <c r="P23" s="267">
        <v>2.23</v>
      </c>
      <c r="Q23" s="267">
        <v>4.47</v>
      </c>
      <c r="R23" s="267">
        <v>1.53</v>
      </c>
    </row>
    <row r="24" spans="1:18">
      <c r="A24" s="263">
        <v>2009</v>
      </c>
      <c r="B24" s="261">
        <v>13.75</v>
      </c>
      <c r="C24" s="261">
        <v>4.93</v>
      </c>
      <c r="D24" s="261">
        <v>2.84</v>
      </c>
      <c r="E24" s="261">
        <v>1.67</v>
      </c>
      <c r="F24" s="261">
        <v>0.4</v>
      </c>
      <c r="G24" s="261">
        <v>1.58</v>
      </c>
      <c r="H24" s="261">
        <v>1.37</v>
      </c>
      <c r="I24" s="267">
        <v>1.4891365586</v>
      </c>
      <c r="J24" s="261">
        <v>2.14</v>
      </c>
      <c r="K24" s="261">
        <v>0.47</v>
      </c>
      <c r="L24" s="261">
        <v>2.77</v>
      </c>
      <c r="M24" s="261">
        <v>1.2</v>
      </c>
      <c r="N24" s="261">
        <v>0.89</v>
      </c>
      <c r="O24" s="261">
        <v>1.18</v>
      </c>
      <c r="P24" s="261">
        <v>2.2799999999999998</v>
      </c>
      <c r="Q24" s="261">
        <v>4.47</v>
      </c>
      <c r="R24" s="261">
        <v>1.65</v>
      </c>
    </row>
    <row r="25" spans="1:18">
      <c r="A25" s="263">
        <v>2010</v>
      </c>
      <c r="B25" s="261">
        <v>11</v>
      </c>
      <c r="C25" s="261">
        <v>4.5</v>
      </c>
      <c r="D25" s="261">
        <v>2.57</v>
      </c>
      <c r="E25" s="261">
        <v>1.58</v>
      </c>
      <c r="F25" s="261">
        <v>0.41</v>
      </c>
      <c r="G25" s="261">
        <v>1.49</v>
      </c>
      <c r="H25" s="261">
        <v>1.26</v>
      </c>
      <c r="I25" s="267">
        <v>1.3911633901</v>
      </c>
      <c r="J25" s="261">
        <v>1.98</v>
      </c>
      <c r="K25" s="261">
        <v>0.48</v>
      </c>
      <c r="L25" s="261">
        <v>2.38</v>
      </c>
      <c r="M25" s="261">
        <v>1.02</v>
      </c>
      <c r="N25" s="261">
        <v>0.8</v>
      </c>
      <c r="O25" s="261">
        <v>1.06</v>
      </c>
      <c r="P25" s="261">
        <v>2.4</v>
      </c>
      <c r="Q25" s="261">
        <v>4.4400000000000004</v>
      </c>
      <c r="R25" s="261">
        <v>1.48</v>
      </c>
    </row>
    <row r="26" spans="1:18">
      <c r="A26" s="263">
        <v>2011</v>
      </c>
      <c r="B26" s="261">
        <v>10.47</v>
      </c>
      <c r="C26" s="261">
        <v>3.88</v>
      </c>
      <c r="D26" s="261">
        <v>2.37</v>
      </c>
      <c r="E26" s="261">
        <v>1.35</v>
      </c>
      <c r="F26" s="261">
        <v>0.38</v>
      </c>
      <c r="G26" s="261">
        <v>1.34</v>
      </c>
      <c r="H26" s="261">
        <v>1.0900000000000001</v>
      </c>
      <c r="I26" s="261">
        <v>1.2340567814000001</v>
      </c>
      <c r="J26" s="261">
        <v>1.76</v>
      </c>
      <c r="K26" s="261">
        <v>0.4</v>
      </c>
      <c r="L26" s="261">
        <v>2.11</v>
      </c>
      <c r="M26" s="261">
        <v>0.95</v>
      </c>
      <c r="N26" s="261">
        <v>0.72</v>
      </c>
      <c r="O26" s="261">
        <v>0.89</v>
      </c>
      <c r="P26" s="261">
        <v>2.0499999999999998</v>
      </c>
      <c r="Q26" s="261">
        <v>4.1399999999999997</v>
      </c>
      <c r="R26" s="261">
        <v>1.37</v>
      </c>
    </row>
    <row r="45" spans="2:5">
      <c r="B45" s="261"/>
      <c r="C45" s="261"/>
      <c r="D45" s="261"/>
      <c r="E45" s="261"/>
    </row>
    <row r="46" spans="2:5">
      <c r="B46" s="261"/>
      <c r="C46" s="261"/>
      <c r="D46" s="261"/>
      <c r="E46" s="261"/>
    </row>
    <row r="47" spans="2:5">
      <c r="B47" s="261"/>
      <c r="C47" s="261"/>
      <c r="D47" s="261"/>
      <c r="E47" s="261"/>
    </row>
    <row r="49" spans="2:13"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</row>
    <row r="50" spans="2:13"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</row>
    <row r="51" spans="2:13"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</row>
    <row r="52" spans="2:13"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</row>
    <row r="53" spans="2:13"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</row>
    <row r="54" spans="2:13"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</row>
    <row r="55" spans="2:13"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</row>
  </sheetData>
  <pageMargins left="0.75" right="0.75" top="1" bottom="1" header="0.5" footer="0.5"/>
  <pageSetup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zoomScaleNormal="100" workbookViewId="0"/>
  </sheetViews>
  <sheetFormatPr defaultRowHeight="15"/>
  <cols>
    <col min="1" max="1" width="9.140625" style="260"/>
    <col min="2" max="6" width="9.140625" style="253"/>
    <col min="7" max="16384" width="9.140625" style="254"/>
  </cols>
  <sheetData>
    <row r="1" spans="1:6">
      <c r="A1" s="260" t="s">
        <v>431</v>
      </c>
    </row>
    <row r="2" spans="1:6">
      <c r="A2" s="260" t="s">
        <v>432</v>
      </c>
    </row>
    <row r="4" spans="1:6">
      <c r="B4" s="260" t="s">
        <v>433</v>
      </c>
      <c r="C4" s="260"/>
      <c r="D4" s="260" t="s">
        <v>434</v>
      </c>
      <c r="F4" s="261"/>
    </row>
    <row r="5" spans="1:6">
      <c r="A5" s="235" t="s">
        <v>160</v>
      </c>
      <c r="B5" s="236" t="s">
        <v>6</v>
      </c>
      <c r="C5" s="236" t="s">
        <v>7</v>
      </c>
      <c r="D5" s="236" t="s">
        <v>6</v>
      </c>
      <c r="E5" s="236" t="s">
        <v>7</v>
      </c>
      <c r="F5" s="236"/>
    </row>
    <row r="6" spans="1:6">
      <c r="A6" s="235" t="s">
        <v>435</v>
      </c>
      <c r="B6" s="236" t="s">
        <v>14</v>
      </c>
      <c r="C6" s="236" t="s">
        <v>14</v>
      </c>
      <c r="D6" s="236" t="s">
        <v>14</v>
      </c>
      <c r="E6" s="236" t="s">
        <v>14</v>
      </c>
      <c r="F6" s="268"/>
    </row>
    <row r="7" spans="1:6">
      <c r="A7" s="235">
        <v>1991</v>
      </c>
      <c r="B7" s="261">
        <v>46.464646465000001</v>
      </c>
      <c r="C7" s="261">
        <v>36.264336428</v>
      </c>
      <c r="D7" s="264"/>
      <c r="E7" s="264"/>
      <c r="F7" s="264"/>
    </row>
    <row r="8" spans="1:6">
      <c r="A8" s="235">
        <v>1992</v>
      </c>
      <c r="B8" s="261">
        <v>45.491730392999997</v>
      </c>
      <c r="C8" s="261">
        <v>35.294117647</v>
      </c>
      <c r="D8" s="264"/>
      <c r="E8" s="264"/>
      <c r="F8" s="264"/>
    </row>
    <row r="9" spans="1:6">
      <c r="A9" s="235">
        <v>1993</v>
      </c>
      <c r="B9" s="261">
        <v>45.562228896000001</v>
      </c>
      <c r="C9" s="261">
        <v>38.948787062000001</v>
      </c>
      <c r="D9" s="264"/>
      <c r="E9" s="264"/>
      <c r="F9" s="264"/>
    </row>
    <row r="10" spans="1:6">
      <c r="A10" s="235">
        <v>1994</v>
      </c>
      <c r="B10" s="261">
        <v>37.844569909999997</v>
      </c>
      <c r="C10" s="261">
        <v>32.434674409000003</v>
      </c>
      <c r="D10" s="264"/>
      <c r="E10" s="264"/>
      <c r="F10" s="264"/>
    </row>
    <row r="11" spans="1:6">
      <c r="A11" s="235">
        <v>1995</v>
      </c>
      <c r="B11" s="261">
        <v>41.841072595999997</v>
      </c>
      <c r="C11" s="261">
        <v>39.420180723000001</v>
      </c>
      <c r="D11" s="264"/>
      <c r="E11" s="264"/>
      <c r="F11" s="264"/>
    </row>
    <row r="12" spans="1:6">
      <c r="A12" s="235">
        <v>1996</v>
      </c>
      <c r="B12" s="261">
        <v>50.421804023</v>
      </c>
      <c r="C12" s="261">
        <v>51.305527296999998</v>
      </c>
      <c r="D12" s="264"/>
      <c r="E12" s="264"/>
      <c r="F12" s="264"/>
    </row>
    <row r="13" spans="1:6">
      <c r="A13" s="235">
        <v>1997</v>
      </c>
      <c r="B13" s="261">
        <v>32.414677134999998</v>
      </c>
      <c r="C13" s="261">
        <v>32.375</v>
      </c>
      <c r="D13" s="264"/>
      <c r="E13" s="264"/>
      <c r="F13" s="264"/>
    </row>
    <row r="14" spans="1:6">
      <c r="A14" s="235">
        <v>1998</v>
      </c>
      <c r="B14" s="261">
        <v>25.737679591999999</v>
      </c>
      <c r="C14" s="261">
        <v>22.656683306000001</v>
      </c>
      <c r="D14" s="264"/>
      <c r="E14" s="264"/>
      <c r="F14" s="264"/>
    </row>
    <row r="15" spans="1:6">
      <c r="A15" s="235">
        <v>1999</v>
      </c>
      <c r="B15" s="261">
        <v>23.372415921000002</v>
      </c>
      <c r="C15" s="261">
        <v>20.160663383999999</v>
      </c>
      <c r="D15" s="264"/>
      <c r="E15" s="264"/>
      <c r="F15" s="264"/>
    </row>
    <row r="16" spans="1:6">
      <c r="A16" s="235">
        <v>2000</v>
      </c>
      <c r="B16" s="261">
        <v>22.118044882</v>
      </c>
      <c r="C16" s="261">
        <v>19.726265478999998</v>
      </c>
      <c r="D16" s="264"/>
      <c r="E16" s="264"/>
      <c r="F16" s="264"/>
    </row>
    <row r="17" spans="1:6">
      <c r="A17" s="235">
        <v>2001</v>
      </c>
      <c r="B17" s="261">
        <v>20.050989802</v>
      </c>
      <c r="C17" s="261">
        <v>19.217514696999999</v>
      </c>
      <c r="D17" s="264"/>
      <c r="E17" s="264"/>
      <c r="F17" s="264"/>
    </row>
    <row r="18" spans="1:6">
      <c r="A18" s="235">
        <v>2002</v>
      </c>
      <c r="B18" s="261">
        <v>17.744730003000001</v>
      </c>
      <c r="C18" s="261">
        <v>15.917566240999999</v>
      </c>
      <c r="D18" s="264"/>
      <c r="E18" s="264"/>
      <c r="F18" s="264"/>
    </row>
    <row r="19" spans="1:6">
      <c r="A19" s="235">
        <v>2003</v>
      </c>
      <c r="B19" s="261">
        <v>15.613013212</v>
      </c>
      <c r="C19" s="261">
        <v>15.336374001999999</v>
      </c>
      <c r="D19" s="264"/>
      <c r="E19" s="264"/>
      <c r="F19" s="264"/>
    </row>
    <row r="20" spans="1:6">
      <c r="A20" s="235">
        <v>2004</v>
      </c>
      <c r="B20" s="261">
        <v>15.092592592999999</v>
      </c>
      <c r="C20" s="261">
        <v>12.801888505999999</v>
      </c>
      <c r="D20" s="261">
        <v>9.0089019056000001</v>
      </c>
      <c r="E20" s="261">
        <v>7.6295363058000003</v>
      </c>
      <c r="F20" s="264"/>
    </row>
    <row r="21" spans="1:6">
      <c r="A21" s="235">
        <v>2005</v>
      </c>
      <c r="B21" s="261">
        <v>12.974448027999999</v>
      </c>
      <c r="C21" s="261">
        <v>10.939534884</v>
      </c>
      <c r="D21" s="261">
        <v>8.8313243741999994</v>
      </c>
      <c r="E21" s="261">
        <v>7.6583010659999999</v>
      </c>
      <c r="F21" s="264"/>
    </row>
    <row r="22" spans="1:6">
      <c r="A22" s="235">
        <v>2006</v>
      </c>
      <c r="B22" s="261">
        <v>12.262501457000001</v>
      </c>
      <c r="C22" s="261">
        <v>10.626854599</v>
      </c>
      <c r="D22" s="261">
        <v>8.7576780855000003</v>
      </c>
      <c r="E22" s="261">
        <v>7.4580624667000004</v>
      </c>
      <c r="F22" s="264"/>
    </row>
    <row r="23" spans="1:6">
      <c r="A23" s="260">
        <v>2007</v>
      </c>
      <c r="B23" s="261">
        <v>11.776859504000001</v>
      </c>
      <c r="C23" s="261">
        <v>11.333333333000001</v>
      </c>
      <c r="D23" s="261">
        <v>8.0406031491000007</v>
      </c>
      <c r="E23" s="261">
        <v>7.6712698960000001</v>
      </c>
    </row>
    <row r="24" spans="1:6">
      <c r="A24" s="260">
        <v>2008</v>
      </c>
      <c r="B24" s="261">
        <v>10.170266255</v>
      </c>
      <c r="C24" s="261">
        <v>9.8288897732000002</v>
      </c>
      <c r="D24" s="261">
        <v>7.2513058644999999</v>
      </c>
      <c r="E24" s="261">
        <v>7.281238138</v>
      </c>
    </row>
    <row r="25" spans="1:6">
      <c r="A25" s="260">
        <v>2009</v>
      </c>
      <c r="B25" s="261">
        <v>10.716379411</v>
      </c>
      <c r="C25" s="261">
        <v>10.318949343</v>
      </c>
      <c r="D25" s="261">
        <v>8.1429963778999994</v>
      </c>
      <c r="E25" s="261">
        <v>7.8111331610999999</v>
      </c>
    </row>
    <row r="26" spans="1:6">
      <c r="A26" s="260">
        <v>2010</v>
      </c>
      <c r="B26" s="261">
        <v>10.261515102000001</v>
      </c>
      <c r="C26" s="261">
        <v>9.7345132742999994</v>
      </c>
      <c r="D26" s="261">
        <v>7.9454847340999999</v>
      </c>
      <c r="E26" s="261">
        <v>7.5854219014000002</v>
      </c>
    </row>
    <row r="27" spans="1:6">
      <c r="A27" s="254"/>
      <c r="B27" s="268"/>
      <c r="C27" s="268"/>
      <c r="D27" s="254"/>
      <c r="E27" s="254"/>
      <c r="F27" s="254"/>
    </row>
    <row r="28" spans="1:6">
      <c r="A28" s="254"/>
      <c r="B28" s="254"/>
      <c r="C28" s="254"/>
      <c r="D28" s="261"/>
      <c r="E28" s="261"/>
      <c r="F28" s="254"/>
    </row>
    <row r="29" spans="1:6">
      <c r="A29" s="254"/>
      <c r="B29" s="254"/>
      <c r="C29" s="254"/>
      <c r="D29" s="254"/>
      <c r="E29" s="254"/>
      <c r="F29" s="254"/>
    </row>
    <row r="30" spans="1:6">
      <c r="A30" s="254"/>
      <c r="B30" s="254"/>
      <c r="C30" s="254"/>
      <c r="D30" s="254"/>
      <c r="E30" s="254"/>
      <c r="F30" s="254"/>
    </row>
    <row r="31" spans="1:6">
      <c r="A31" s="254"/>
      <c r="B31" s="254"/>
      <c r="C31" s="254"/>
      <c r="D31" s="254"/>
      <c r="E31" s="254"/>
      <c r="F31" s="254"/>
    </row>
    <row r="32" spans="1:6" s="238" customFormat="1"/>
    <row r="33" spans="1:6">
      <c r="A33" s="254"/>
      <c r="B33" s="254"/>
      <c r="C33" s="254"/>
      <c r="D33" s="254"/>
      <c r="E33" s="254"/>
      <c r="F33" s="254"/>
    </row>
    <row r="34" spans="1:6">
      <c r="A34" s="254"/>
      <c r="B34" s="254"/>
      <c r="C34" s="254"/>
      <c r="D34" s="254"/>
      <c r="E34" s="254"/>
      <c r="F34" s="254"/>
    </row>
    <row r="35" spans="1:6">
      <c r="A35" s="254"/>
      <c r="B35" s="254"/>
      <c r="C35" s="254"/>
      <c r="D35" s="254"/>
      <c r="E35" s="254"/>
      <c r="F35" s="254"/>
    </row>
    <row r="36" spans="1:6">
      <c r="A36" s="254"/>
      <c r="B36" s="254"/>
      <c r="C36" s="254"/>
      <c r="D36" s="254"/>
      <c r="E36" s="254"/>
      <c r="F36" s="254"/>
    </row>
    <row r="37" spans="1:6">
      <c r="A37" s="254"/>
      <c r="B37" s="254"/>
      <c r="C37" s="254"/>
      <c r="D37" s="254"/>
      <c r="E37" s="254"/>
      <c r="F37" s="254"/>
    </row>
    <row r="38" spans="1:6">
      <c r="A38" s="254"/>
      <c r="B38" s="254"/>
      <c r="C38" s="254"/>
      <c r="D38" s="254"/>
      <c r="E38" s="254"/>
      <c r="F38" s="254"/>
    </row>
    <row r="39" spans="1:6">
      <c r="A39" s="254"/>
      <c r="B39" s="254"/>
      <c r="C39" s="254"/>
      <c r="D39" s="254"/>
      <c r="E39" s="254"/>
      <c r="F39" s="254"/>
    </row>
    <row r="40" spans="1:6">
      <c r="A40" s="254"/>
      <c r="B40" s="254"/>
      <c r="C40" s="254"/>
      <c r="D40" s="254"/>
      <c r="E40" s="254"/>
      <c r="F40" s="254"/>
    </row>
    <row r="41" spans="1:6">
      <c r="A41" s="254"/>
      <c r="B41" s="254"/>
      <c r="C41" s="254"/>
      <c r="D41" s="254"/>
      <c r="E41" s="254"/>
      <c r="F41" s="254"/>
    </row>
    <row r="42" spans="1:6">
      <c r="A42" s="254"/>
      <c r="B42" s="254"/>
      <c r="C42" s="254"/>
      <c r="D42" s="254"/>
      <c r="E42" s="254"/>
      <c r="F42" s="254"/>
    </row>
    <row r="43" spans="1:6">
      <c r="A43" s="254"/>
      <c r="B43" s="254"/>
      <c r="C43" s="254"/>
      <c r="D43" s="254"/>
      <c r="E43" s="254"/>
      <c r="F43" s="254"/>
    </row>
    <row r="44" spans="1:6">
      <c r="A44" s="254"/>
      <c r="B44" s="254"/>
      <c r="C44" s="254"/>
      <c r="D44" s="254"/>
      <c r="E44" s="254"/>
      <c r="F44" s="254"/>
    </row>
    <row r="45" spans="1:6">
      <c r="A45" s="254"/>
      <c r="B45" s="254"/>
      <c r="C45" s="254"/>
      <c r="D45" s="254"/>
      <c r="E45" s="254"/>
      <c r="F45" s="254"/>
    </row>
    <row r="46" spans="1:6">
      <c r="A46" s="254"/>
      <c r="B46" s="254"/>
      <c r="C46" s="254"/>
      <c r="D46" s="254"/>
      <c r="E46" s="254"/>
      <c r="F46" s="254"/>
    </row>
    <row r="47" spans="1:6">
      <c r="A47" s="254"/>
      <c r="B47" s="254"/>
      <c r="C47" s="254"/>
      <c r="D47" s="254"/>
      <c r="E47" s="254"/>
      <c r="F47" s="254"/>
    </row>
    <row r="48" spans="1:6">
      <c r="A48" s="254"/>
      <c r="B48" s="254"/>
      <c r="C48" s="254"/>
      <c r="D48" s="254"/>
      <c r="E48" s="254"/>
      <c r="F48" s="254"/>
    </row>
    <row r="49" spans="1:6">
      <c r="A49" s="254"/>
      <c r="B49" s="254"/>
      <c r="C49" s="254"/>
      <c r="D49" s="254"/>
      <c r="E49" s="254"/>
      <c r="F49" s="254"/>
    </row>
    <row r="50" spans="1:6">
      <c r="A50" s="254"/>
      <c r="B50" s="254"/>
      <c r="C50" s="254"/>
      <c r="D50" s="254"/>
      <c r="E50" s="254"/>
      <c r="F50" s="254"/>
    </row>
    <row r="51" spans="1:6">
      <c r="A51" s="254"/>
      <c r="B51" s="254"/>
      <c r="C51" s="254"/>
      <c r="D51" s="254"/>
      <c r="E51" s="254"/>
      <c r="F51" s="254"/>
    </row>
    <row r="52" spans="1:6">
      <c r="A52" s="254"/>
      <c r="B52" s="254"/>
      <c r="C52" s="254"/>
      <c r="D52" s="254"/>
      <c r="E52" s="254"/>
      <c r="F52" s="254"/>
    </row>
    <row r="53" spans="1:6">
      <c r="D53" s="261"/>
      <c r="E53" s="261"/>
    </row>
    <row r="54" spans="1:6">
      <c r="D54" s="261"/>
      <c r="E54" s="261"/>
      <c r="F54" s="261"/>
    </row>
    <row r="55" spans="1:6">
      <c r="B55" s="261"/>
      <c r="C55" s="261"/>
      <c r="D55" s="261"/>
      <c r="E55" s="261"/>
      <c r="F55" s="261"/>
    </row>
    <row r="56" spans="1:6">
      <c r="B56" s="261"/>
      <c r="C56" s="261"/>
      <c r="D56" s="261"/>
      <c r="E56" s="261"/>
      <c r="F56" s="261"/>
    </row>
    <row r="57" spans="1:6">
      <c r="B57" s="261"/>
      <c r="C57" s="261"/>
      <c r="D57" s="261"/>
      <c r="E57" s="261"/>
      <c r="F57" s="261"/>
    </row>
    <row r="58" spans="1:6">
      <c r="B58" s="261"/>
      <c r="C58" s="261"/>
      <c r="D58" s="261"/>
      <c r="E58" s="261"/>
      <c r="F58" s="261"/>
    </row>
    <row r="59" spans="1:6">
      <c r="B59" s="261"/>
      <c r="C59" s="261"/>
      <c r="D59" s="261"/>
      <c r="E59" s="261"/>
      <c r="F59" s="261"/>
    </row>
    <row r="60" spans="1:6">
      <c r="B60" s="261"/>
      <c r="C60" s="261"/>
      <c r="D60" s="261"/>
      <c r="E60" s="261"/>
      <c r="F60" s="261"/>
    </row>
    <row r="61" spans="1:6">
      <c r="B61" s="261"/>
      <c r="C61" s="261"/>
      <c r="F61" s="261"/>
    </row>
    <row r="62" spans="1:6">
      <c r="B62" s="261"/>
      <c r="C62" s="261"/>
    </row>
  </sheetData>
  <pageMargins left="0.75" right="0.75" top="1" bottom="1" header="0.5" footer="0.5"/>
  <pageSetup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showGridLines="0" workbookViewId="0"/>
  </sheetViews>
  <sheetFormatPr defaultRowHeight="15"/>
  <cols>
    <col min="1" max="1" width="7.5703125" style="260" customWidth="1"/>
    <col min="2" max="2" width="14.85546875" style="254" bestFit="1" customWidth="1"/>
    <col min="3" max="3" width="17" style="254" bestFit="1" customWidth="1"/>
    <col min="4" max="4" width="18.140625" style="254" bestFit="1" customWidth="1"/>
    <col min="5" max="16384" width="9.140625" style="254"/>
  </cols>
  <sheetData>
    <row r="1" spans="1:4">
      <c r="A1" s="260" t="s">
        <v>436</v>
      </c>
    </row>
    <row r="2" spans="1:4">
      <c r="A2" s="260" t="s">
        <v>437</v>
      </c>
    </row>
    <row r="4" spans="1:4">
      <c r="B4" s="254" t="s">
        <v>438</v>
      </c>
    </row>
    <row r="5" spans="1:4">
      <c r="B5" s="254" t="s">
        <v>439</v>
      </c>
      <c r="C5" s="254" t="s">
        <v>440</v>
      </c>
      <c r="D5" s="254" t="s">
        <v>441</v>
      </c>
    </row>
    <row r="6" spans="1:4">
      <c r="A6" s="260">
        <v>1991</v>
      </c>
      <c r="B6" s="267">
        <v>6.27</v>
      </c>
      <c r="C6" s="267">
        <v>3.1</v>
      </c>
      <c r="D6" s="267">
        <v>9.3699999999999992</v>
      </c>
    </row>
    <row r="7" spans="1:4">
      <c r="A7" s="260">
        <v>1992</v>
      </c>
      <c r="B7" s="267">
        <v>5.98</v>
      </c>
      <c r="C7" s="267">
        <v>2.99</v>
      </c>
      <c r="D7" s="267">
        <v>8.9700000000000006</v>
      </c>
    </row>
    <row r="8" spans="1:4">
      <c r="A8" s="260">
        <v>1993</v>
      </c>
      <c r="B8" s="267">
        <v>5.78</v>
      </c>
      <c r="C8" s="267">
        <v>3.19</v>
      </c>
      <c r="D8" s="267">
        <v>8.9700000000000006</v>
      </c>
    </row>
    <row r="9" spans="1:4">
      <c r="A9" s="260">
        <v>1994</v>
      </c>
      <c r="B9" s="267">
        <v>5.64</v>
      </c>
      <c r="C9" s="267">
        <v>3.21</v>
      </c>
      <c r="D9" s="267">
        <v>8.85</v>
      </c>
    </row>
    <row r="10" spans="1:4">
      <c r="A10" s="260">
        <v>1995</v>
      </c>
      <c r="B10" s="267">
        <v>5.26</v>
      </c>
      <c r="C10" s="267">
        <v>3.36</v>
      </c>
      <c r="D10" s="267">
        <v>8.6199999999999992</v>
      </c>
    </row>
    <row r="11" spans="1:4">
      <c r="A11" s="260">
        <v>1996</v>
      </c>
      <c r="B11" s="267">
        <v>4.83</v>
      </c>
      <c r="C11" s="267">
        <v>3.28</v>
      </c>
      <c r="D11" s="267">
        <v>8.1</v>
      </c>
    </row>
    <row r="12" spans="1:4">
      <c r="A12" s="260">
        <v>1997</v>
      </c>
      <c r="B12" s="267">
        <v>4.6500000000000004</v>
      </c>
      <c r="C12" s="267">
        <v>3.31</v>
      </c>
      <c r="D12" s="267">
        <v>7.97</v>
      </c>
    </row>
    <row r="13" spans="1:4">
      <c r="A13" s="260">
        <v>1998</v>
      </c>
      <c r="B13" s="267">
        <v>4.67</v>
      </c>
      <c r="C13" s="267">
        <v>3.22</v>
      </c>
      <c r="D13" s="267">
        <v>7.89</v>
      </c>
    </row>
    <row r="14" spans="1:4">
      <c r="A14" s="260">
        <v>1999</v>
      </c>
      <c r="B14" s="269">
        <v>4.59</v>
      </c>
      <c r="C14" s="269">
        <v>3.33</v>
      </c>
      <c r="D14" s="269">
        <v>7.92</v>
      </c>
    </row>
    <row r="15" spans="1:4">
      <c r="A15" s="260">
        <v>2000</v>
      </c>
      <c r="B15" s="269">
        <v>4.58</v>
      </c>
      <c r="C15" s="269">
        <v>3.38</v>
      </c>
      <c r="D15" s="269">
        <v>7.96</v>
      </c>
    </row>
    <row r="16" spans="1:4">
      <c r="A16" s="260">
        <v>2001</v>
      </c>
      <c r="B16" s="269">
        <v>4.51</v>
      </c>
      <c r="C16" s="269">
        <v>3.37</v>
      </c>
      <c r="D16" s="269">
        <v>7.87</v>
      </c>
    </row>
    <row r="17" spans="1:4">
      <c r="A17" s="260">
        <v>2002</v>
      </c>
      <c r="B17" s="269">
        <v>4.37</v>
      </c>
      <c r="C17" s="269">
        <v>3.18</v>
      </c>
      <c r="D17" s="269">
        <v>7.55</v>
      </c>
    </row>
    <row r="18" spans="1:4">
      <c r="A18" s="260">
        <v>2003</v>
      </c>
      <c r="B18" s="269">
        <v>4.22</v>
      </c>
      <c r="C18" s="269">
        <v>3.31</v>
      </c>
      <c r="D18" s="269">
        <v>7.52</v>
      </c>
    </row>
    <row r="19" spans="1:4">
      <c r="A19" s="260">
        <v>2004</v>
      </c>
      <c r="B19" s="269">
        <v>4.1399999999999997</v>
      </c>
      <c r="C19" s="269">
        <v>3.14</v>
      </c>
      <c r="D19" s="269">
        <v>7.28</v>
      </c>
    </row>
    <row r="20" spans="1:4">
      <c r="A20" s="260">
        <v>2005</v>
      </c>
      <c r="B20" s="269">
        <v>3.98</v>
      </c>
      <c r="C20" s="269">
        <v>3.23</v>
      </c>
      <c r="D20" s="269">
        <v>7.21</v>
      </c>
    </row>
    <row r="21" spans="1:4">
      <c r="A21" s="260">
        <v>2006</v>
      </c>
      <c r="B21" s="269">
        <v>3.88</v>
      </c>
      <c r="C21" s="269">
        <v>3.17</v>
      </c>
      <c r="D21" s="269">
        <v>7.05</v>
      </c>
    </row>
    <row r="22" spans="1:4">
      <c r="A22" s="260">
        <v>2007</v>
      </c>
      <c r="B22" s="269">
        <v>3.61</v>
      </c>
      <c r="C22" s="269">
        <v>3.11</v>
      </c>
      <c r="D22" s="269">
        <v>6.72</v>
      </c>
    </row>
    <row r="23" spans="1:4">
      <c r="A23" s="260">
        <v>2008</v>
      </c>
      <c r="B23" s="269">
        <v>3.52</v>
      </c>
      <c r="C23" s="269">
        <v>3</v>
      </c>
      <c r="D23" s="269">
        <v>6.52</v>
      </c>
    </row>
    <row r="24" spans="1:4">
      <c r="A24" s="260">
        <v>2009</v>
      </c>
      <c r="B24" s="269">
        <v>3.42</v>
      </c>
      <c r="C24" s="269">
        <v>3.09</v>
      </c>
      <c r="D24" s="269">
        <v>6.51</v>
      </c>
    </row>
    <row r="25" spans="1:4">
      <c r="A25" s="260">
        <v>2010</v>
      </c>
      <c r="B25" s="269">
        <v>3.26</v>
      </c>
      <c r="C25" s="269">
        <v>3.05</v>
      </c>
      <c r="D25" s="269">
        <v>6.3</v>
      </c>
    </row>
    <row r="26" spans="1:4">
      <c r="A26" s="260">
        <v>2011</v>
      </c>
      <c r="B26" s="267">
        <v>3.06</v>
      </c>
      <c r="C26" s="267">
        <v>3.13</v>
      </c>
      <c r="D26" s="267">
        <v>6.19</v>
      </c>
    </row>
  </sheetData>
  <pageMargins left="0.75" right="0.75" top="1" bottom="1" header="0.5" footer="0.5"/>
  <pageSetup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6"/>
  <sheetViews>
    <sheetView showGridLines="0" zoomScaleNormal="100" workbookViewId="0"/>
  </sheetViews>
  <sheetFormatPr defaultRowHeight="15" customHeight="1"/>
  <cols>
    <col min="1" max="1" width="24.7109375" style="270" customWidth="1"/>
    <col min="2" max="2" width="11.42578125" style="271" customWidth="1"/>
    <col min="3" max="3" width="5" style="271" customWidth="1"/>
    <col min="4" max="4" width="26.85546875" style="271" bestFit="1" customWidth="1"/>
    <col min="5" max="5" width="10.140625" style="271" bestFit="1" customWidth="1"/>
    <col min="6" max="6" width="3.85546875" style="271" customWidth="1"/>
    <col min="7" max="7" width="26.85546875" style="271" bestFit="1" customWidth="1"/>
    <col min="8" max="8" width="10.140625" style="271" bestFit="1" customWidth="1"/>
    <col min="9" max="242" width="9.140625" style="272"/>
    <col min="243" max="243" width="30.7109375" style="272" customWidth="1"/>
    <col min="244" max="249" width="20.7109375" style="272" customWidth="1"/>
    <col min="250" max="498" width="9.140625" style="272"/>
    <col min="499" max="499" width="30.7109375" style="272" customWidth="1"/>
    <col min="500" max="505" width="20.7109375" style="272" customWidth="1"/>
    <col min="506" max="754" width="9.140625" style="272"/>
    <col min="755" max="755" width="30.7109375" style="272" customWidth="1"/>
    <col min="756" max="761" width="20.7109375" style="272" customWidth="1"/>
    <col min="762" max="1010" width="9.140625" style="272"/>
    <col min="1011" max="1011" width="30.7109375" style="272" customWidth="1"/>
    <col min="1012" max="1017" width="20.7109375" style="272" customWidth="1"/>
    <col min="1018" max="1266" width="9.140625" style="272"/>
    <col min="1267" max="1267" width="30.7109375" style="272" customWidth="1"/>
    <col min="1268" max="1273" width="20.7109375" style="272" customWidth="1"/>
    <col min="1274" max="1522" width="9.140625" style="272"/>
    <col min="1523" max="1523" width="30.7109375" style="272" customWidth="1"/>
    <col min="1524" max="1529" width="20.7109375" style="272" customWidth="1"/>
    <col min="1530" max="1778" width="9.140625" style="272"/>
    <col min="1779" max="1779" width="30.7109375" style="272" customWidth="1"/>
    <col min="1780" max="1785" width="20.7109375" style="272" customWidth="1"/>
    <col min="1786" max="2034" width="9.140625" style="272"/>
    <col min="2035" max="2035" width="30.7109375" style="272" customWidth="1"/>
    <col min="2036" max="2041" width="20.7109375" style="272" customWidth="1"/>
    <col min="2042" max="2290" width="9.140625" style="272"/>
    <col min="2291" max="2291" width="30.7109375" style="272" customWidth="1"/>
    <col min="2292" max="2297" width="20.7109375" style="272" customWidth="1"/>
    <col min="2298" max="2546" width="9.140625" style="272"/>
    <col min="2547" max="2547" width="30.7109375" style="272" customWidth="1"/>
    <col min="2548" max="2553" width="20.7109375" style="272" customWidth="1"/>
    <col min="2554" max="2802" width="9.140625" style="272"/>
    <col min="2803" max="2803" width="30.7109375" style="272" customWidth="1"/>
    <col min="2804" max="2809" width="20.7109375" style="272" customWidth="1"/>
    <col min="2810" max="3058" width="9.140625" style="272"/>
    <col min="3059" max="3059" width="30.7109375" style="272" customWidth="1"/>
    <col min="3060" max="3065" width="20.7109375" style="272" customWidth="1"/>
    <col min="3066" max="3314" width="9.140625" style="272"/>
    <col min="3315" max="3315" width="30.7109375" style="272" customWidth="1"/>
    <col min="3316" max="3321" width="20.7109375" style="272" customWidth="1"/>
    <col min="3322" max="3570" width="9.140625" style="272"/>
    <col min="3571" max="3571" width="30.7109375" style="272" customWidth="1"/>
    <col min="3572" max="3577" width="20.7109375" style="272" customWidth="1"/>
    <col min="3578" max="3826" width="9.140625" style="272"/>
    <col min="3827" max="3827" width="30.7109375" style="272" customWidth="1"/>
    <col min="3828" max="3833" width="20.7109375" style="272" customWidth="1"/>
    <col min="3834" max="4082" width="9.140625" style="272"/>
    <col min="4083" max="4083" width="30.7109375" style="272" customWidth="1"/>
    <col min="4084" max="4089" width="20.7109375" style="272" customWidth="1"/>
    <col min="4090" max="4338" width="9.140625" style="272"/>
    <col min="4339" max="4339" width="30.7109375" style="272" customWidth="1"/>
    <col min="4340" max="4345" width="20.7109375" style="272" customWidth="1"/>
    <col min="4346" max="4594" width="9.140625" style="272"/>
    <col min="4595" max="4595" width="30.7109375" style="272" customWidth="1"/>
    <col min="4596" max="4601" width="20.7109375" style="272" customWidth="1"/>
    <col min="4602" max="4850" width="9.140625" style="272"/>
    <col min="4851" max="4851" width="30.7109375" style="272" customWidth="1"/>
    <col min="4852" max="4857" width="20.7109375" style="272" customWidth="1"/>
    <col min="4858" max="5106" width="9.140625" style="272"/>
    <col min="5107" max="5107" width="30.7109375" style="272" customWidth="1"/>
    <col min="5108" max="5113" width="20.7109375" style="272" customWidth="1"/>
    <col min="5114" max="5362" width="9.140625" style="272"/>
    <col min="5363" max="5363" width="30.7109375" style="272" customWidth="1"/>
    <col min="5364" max="5369" width="20.7109375" style="272" customWidth="1"/>
    <col min="5370" max="5618" width="9.140625" style="272"/>
    <col min="5619" max="5619" width="30.7109375" style="272" customWidth="1"/>
    <col min="5620" max="5625" width="20.7109375" style="272" customWidth="1"/>
    <col min="5626" max="5874" width="9.140625" style="272"/>
    <col min="5875" max="5875" width="30.7109375" style="272" customWidth="1"/>
    <col min="5876" max="5881" width="20.7109375" style="272" customWidth="1"/>
    <col min="5882" max="6130" width="9.140625" style="272"/>
    <col min="6131" max="6131" width="30.7109375" style="272" customWidth="1"/>
    <col min="6132" max="6137" width="20.7109375" style="272" customWidth="1"/>
    <col min="6138" max="6386" width="9.140625" style="272"/>
    <col min="6387" max="6387" width="30.7109375" style="272" customWidth="1"/>
    <col min="6388" max="6393" width="20.7109375" style="272" customWidth="1"/>
    <col min="6394" max="6642" width="9.140625" style="272"/>
    <col min="6643" max="6643" width="30.7109375" style="272" customWidth="1"/>
    <col min="6644" max="6649" width="20.7109375" style="272" customWidth="1"/>
    <col min="6650" max="6898" width="9.140625" style="272"/>
    <col min="6899" max="6899" width="30.7109375" style="272" customWidth="1"/>
    <col min="6900" max="6905" width="20.7109375" style="272" customWidth="1"/>
    <col min="6906" max="7154" width="9.140625" style="272"/>
    <col min="7155" max="7155" width="30.7109375" style="272" customWidth="1"/>
    <col min="7156" max="7161" width="20.7109375" style="272" customWidth="1"/>
    <col min="7162" max="7410" width="9.140625" style="272"/>
    <col min="7411" max="7411" width="30.7109375" style="272" customWidth="1"/>
    <col min="7412" max="7417" width="20.7109375" style="272" customWidth="1"/>
    <col min="7418" max="7666" width="9.140625" style="272"/>
    <col min="7667" max="7667" width="30.7109375" style="272" customWidth="1"/>
    <col min="7668" max="7673" width="20.7109375" style="272" customWidth="1"/>
    <col min="7674" max="7922" width="9.140625" style="272"/>
    <col min="7923" max="7923" width="30.7109375" style="272" customWidth="1"/>
    <col min="7924" max="7929" width="20.7109375" style="272" customWidth="1"/>
    <col min="7930" max="8178" width="9.140625" style="272"/>
    <col min="8179" max="8179" width="30.7109375" style="272" customWidth="1"/>
    <col min="8180" max="8185" width="20.7109375" style="272" customWidth="1"/>
    <col min="8186" max="8434" width="9.140625" style="272"/>
    <col min="8435" max="8435" width="30.7109375" style="272" customWidth="1"/>
    <col min="8436" max="8441" width="20.7109375" style="272" customWidth="1"/>
    <col min="8442" max="8690" width="9.140625" style="272"/>
    <col min="8691" max="8691" width="30.7109375" style="272" customWidth="1"/>
    <col min="8692" max="8697" width="20.7109375" style="272" customWidth="1"/>
    <col min="8698" max="8946" width="9.140625" style="272"/>
    <col min="8947" max="8947" width="30.7109375" style="272" customWidth="1"/>
    <col min="8948" max="8953" width="20.7109375" style="272" customWidth="1"/>
    <col min="8954" max="9202" width="9.140625" style="272"/>
    <col min="9203" max="9203" width="30.7109375" style="272" customWidth="1"/>
    <col min="9204" max="9209" width="20.7109375" style="272" customWidth="1"/>
    <col min="9210" max="9458" width="9.140625" style="272"/>
    <col min="9459" max="9459" width="30.7109375" style="272" customWidth="1"/>
    <col min="9460" max="9465" width="20.7109375" style="272" customWidth="1"/>
    <col min="9466" max="9714" width="9.140625" style="272"/>
    <col min="9715" max="9715" width="30.7109375" style="272" customWidth="1"/>
    <col min="9716" max="9721" width="20.7109375" style="272" customWidth="1"/>
    <col min="9722" max="9970" width="9.140625" style="272"/>
    <col min="9971" max="9971" width="30.7109375" style="272" customWidth="1"/>
    <col min="9972" max="9977" width="20.7109375" style="272" customWidth="1"/>
    <col min="9978" max="10226" width="9.140625" style="272"/>
    <col min="10227" max="10227" width="30.7109375" style="272" customWidth="1"/>
    <col min="10228" max="10233" width="20.7109375" style="272" customWidth="1"/>
    <col min="10234" max="10482" width="9.140625" style="272"/>
    <col min="10483" max="10483" width="30.7109375" style="272" customWidth="1"/>
    <col min="10484" max="10489" width="20.7109375" style="272" customWidth="1"/>
    <col min="10490" max="10738" width="9.140625" style="272"/>
    <col min="10739" max="10739" width="30.7109375" style="272" customWidth="1"/>
    <col min="10740" max="10745" width="20.7109375" style="272" customWidth="1"/>
    <col min="10746" max="10994" width="9.140625" style="272"/>
    <col min="10995" max="10995" width="30.7109375" style="272" customWidth="1"/>
    <col min="10996" max="11001" width="20.7109375" style="272" customWidth="1"/>
    <col min="11002" max="11250" width="9.140625" style="272"/>
    <col min="11251" max="11251" width="30.7109375" style="272" customWidth="1"/>
    <col min="11252" max="11257" width="20.7109375" style="272" customWidth="1"/>
    <col min="11258" max="11506" width="9.140625" style="272"/>
    <col min="11507" max="11507" width="30.7109375" style="272" customWidth="1"/>
    <col min="11508" max="11513" width="20.7109375" style="272" customWidth="1"/>
    <col min="11514" max="11762" width="9.140625" style="272"/>
    <col min="11763" max="11763" width="30.7109375" style="272" customWidth="1"/>
    <col min="11764" max="11769" width="20.7109375" style="272" customWidth="1"/>
    <col min="11770" max="12018" width="9.140625" style="272"/>
    <col min="12019" max="12019" width="30.7109375" style="272" customWidth="1"/>
    <col min="12020" max="12025" width="20.7109375" style="272" customWidth="1"/>
    <col min="12026" max="12274" width="9.140625" style="272"/>
    <col min="12275" max="12275" width="30.7109375" style="272" customWidth="1"/>
    <col min="12276" max="12281" width="20.7109375" style="272" customWidth="1"/>
    <col min="12282" max="12530" width="9.140625" style="272"/>
    <col min="12531" max="12531" width="30.7109375" style="272" customWidth="1"/>
    <col min="12532" max="12537" width="20.7109375" style="272" customWidth="1"/>
    <col min="12538" max="12786" width="9.140625" style="272"/>
    <col min="12787" max="12787" width="30.7109375" style="272" customWidth="1"/>
    <col min="12788" max="12793" width="20.7109375" style="272" customWidth="1"/>
    <col min="12794" max="13042" width="9.140625" style="272"/>
    <col min="13043" max="13043" width="30.7109375" style="272" customWidth="1"/>
    <col min="13044" max="13049" width="20.7109375" style="272" customWidth="1"/>
    <col min="13050" max="13298" width="9.140625" style="272"/>
    <col min="13299" max="13299" width="30.7109375" style="272" customWidth="1"/>
    <col min="13300" max="13305" width="20.7109375" style="272" customWidth="1"/>
    <col min="13306" max="13554" width="9.140625" style="272"/>
    <col min="13555" max="13555" width="30.7109375" style="272" customWidth="1"/>
    <col min="13556" max="13561" width="20.7109375" style="272" customWidth="1"/>
    <col min="13562" max="13810" width="9.140625" style="272"/>
    <col min="13811" max="13811" width="30.7109375" style="272" customWidth="1"/>
    <col min="13812" max="13817" width="20.7109375" style="272" customWidth="1"/>
    <col min="13818" max="14066" width="9.140625" style="272"/>
    <col min="14067" max="14067" width="30.7109375" style="272" customWidth="1"/>
    <col min="14068" max="14073" width="20.7109375" style="272" customWidth="1"/>
    <col min="14074" max="14322" width="9.140625" style="272"/>
    <col min="14323" max="14323" width="30.7109375" style="272" customWidth="1"/>
    <col min="14324" max="14329" width="20.7109375" style="272" customWidth="1"/>
    <col min="14330" max="14578" width="9.140625" style="272"/>
    <col min="14579" max="14579" width="30.7109375" style="272" customWidth="1"/>
    <col min="14580" max="14585" width="20.7109375" style="272" customWidth="1"/>
    <col min="14586" max="14834" width="9.140625" style="272"/>
    <col min="14835" max="14835" width="30.7109375" style="272" customWidth="1"/>
    <col min="14836" max="14841" width="20.7109375" style="272" customWidth="1"/>
    <col min="14842" max="15090" width="9.140625" style="272"/>
    <col min="15091" max="15091" width="30.7109375" style="272" customWidth="1"/>
    <col min="15092" max="15097" width="20.7109375" style="272" customWidth="1"/>
    <col min="15098" max="15346" width="9.140625" style="272"/>
    <col min="15347" max="15347" width="30.7109375" style="272" customWidth="1"/>
    <col min="15348" max="15353" width="20.7109375" style="272" customWidth="1"/>
    <col min="15354" max="15602" width="9.140625" style="272"/>
    <col min="15603" max="15603" width="30.7109375" style="272" customWidth="1"/>
    <col min="15604" max="15609" width="20.7109375" style="272" customWidth="1"/>
    <col min="15610" max="15858" width="9.140625" style="272"/>
    <col min="15859" max="15859" width="30.7109375" style="272" customWidth="1"/>
    <col min="15860" max="15865" width="20.7109375" style="272" customWidth="1"/>
    <col min="15866" max="16114" width="9.140625" style="272"/>
    <col min="16115" max="16115" width="30.7109375" style="272" customWidth="1"/>
    <col min="16116" max="16121" width="20.7109375" style="272" customWidth="1"/>
    <col min="16122" max="16384" width="9.140625" style="272"/>
  </cols>
  <sheetData>
    <row r="1" spans="1:8" ht="15" customHeight="1">
      <c r="A1" s="270" t="s">
        <v>442</v>
      </c>
    </row>
    <row r="2" spans="1:8" ht="15" customHeight="1">
      <c r="A2" s="270" t="s">
        <v>443</v>
      </c>
    </row>
    <row r="4" spans="1:8" ht="15" customHeight="1">
      <c r="A4" s="273"/>
      <c r="B4" s="274"/>
      <c r="C4" s="274"/>
      <c r="D4" s="274"/>
      <c r="E4" s="274"/>
      <c r="F4" s="274"/>
      <c r="G4" s="274"/>
      <c r="H4" s="274"/>
    </row>
    <row r="5" spans="1:8" ht="15" customHeight="1">
      <c r="A5" s="273" t="s">
        <v>444</v>
      </c>
      <c r="B5" s="274"/>
      <c r="C5" s="274"/>
      <c r="D5" s="273" t="s">
        <v>445</v>
      </c>
      <c r="E5" s="274"/>
      <c r="F5" s="274"/>
      <c r="G5" s="273" t="s">
        <v>446</v>
      </c>
      <c r="H5" s="274"/>
    </row>
    <row r="6" spans="1:8" ht="15" customHeight="1">
      <c r="A6" s="273" t="s">
        <v>447</v>
      </c>
      <c r="B6" s="274" t="s">
        <v>448</v>
      </c>
      <c r="C6" s="274"/>
      <c r="D6" s="273" t="s">
        <v>447</v>
      </c>
      <c r="E6" s="274" t="s">
        <v>448</v>
      </c>
      <c r="F6" s="274"/>
      <c r="G6" s="273" t="s">
        <v>447</v>
      </c>
      <c r="H6" s="274" t="s">
        <v>448</v>
      </c>
    </row>
    <row r="7" spans="1:8" ht="15" customHeight="1">
      <c r="A7" s="273" t="s">
        <v>449</v>
      </c>
      <c r="B7" s="275">
        <v>843244</v>
      </c>
      <c r="C7" s="275"/>
      <c r="D7" s="276" t="s">
        <v>449</v>
      </c>
      <c r="E7" s="275">
        <v>946332</v>
      </c>
      <c r="F7" s="275"/>
      <c r="G7" s="276" t="s">
        <v>449</v>
      </c>
      <c r="H7" s="275">
        <v>895690</v>
      </c>
    </row>
    <row r="8" spans="1:8" ht="15" customHeight="1">
      <c r="A8" s="273" t="s">
        <v>450</v>
      </c>
      <c r="B8" s="275">
        <v>821649</v>
      </c>
      <c r="C8" s="275"/>
      <c r="D8" s="276" t="s">
        <v>451</v>
      </c>
      <c r="E8" s="275">
        <v>778201</v>
      </c>
      <c r="F8" s="275"/>
      <c r="G8" s="276" t="s">
        <v>451</v>
      </c>
      <c r="H8" s="275">
        <v>758605</v>
      </c>
    </row>
    <row r="9" spans="1:8" ht="15" customHeight="1">
      <c r="A9" s="273" t="s">
        <v>452</v>
      </c>
      <c r="B9" s="275">
        <v>645955</v>
      </c>
      <c r="C9" s="275"/>
      <c r="D9" s="276" t="s">
        <v>450</v>
      </c>
      <c r="E9" s="275">
        <v>771958</v>
      </c>
      <c r="F9" s="275"/>
      <c r="G9" s="276" t="s">
        <v>453</v>
      </c>
      <c r="H9" s="275">
        <v>731654</v>
      </c>
    </row>
    <row r="10" spans="1:8" ht="15" customHeight="1">
      <c r="A10" s="273" t="s">
        <v>451</v>
      </c>
      <c r="B10" s="275">
        <v>637775</v>
      </c>
      <c r="C10" s="275"/>
      <c r="D10" s="276" t="s">
        <v>452</v>
      </c>
      <c r="E10" s="275">
        <v>685017</v>
      </c>
      <c r="F10" s="275"/>
      <c r="G10" s="276" t="s">
        <v>452</v>
      </c>
      <c r="H10" s="275">
        <v>668960</v>
      </c>
    </row>
    <row r="11" spans="1:8" ht="15" customHeight="1">
      <c r="A11" s="273" t="s">
        <v>454</v>
      </c>
      <c r="B11" s="275">
        <v>510639</v>
      </c>
      <c r="C11" s="275"/>
      <c r="D11" s="276" t="s">
        <v>453</v>
      </c>
      <c r="E11" s="275">
        <v>615703</v>
      </c>
      <c r="F11" s="275"/>
      <c r="G11" s="276" t="s">
        <v>455</v>
      </c>
      <c r="H11" s="275">
        <v>554878</v>
      </c>
    </row>
    <row r="12" spans="1:8" ht="15" customHeight="1">
      <c r="A12" s="273" t="s">
        <v>456</v>
      </c>
      <c r="B12" s="275">
        <v>400159</v>
      </c>
      <c r="C12" s="275"/>
      <c r="D12" s="273" t="s">
        <v>455</v>
      </c>
      <c r="E12" s="275">
        <v>543797</v>
      </c>
      <c r="F12" s="275"/>
      <c r="G12" s="273" t="s">
        <v>457</v>
      </c>
      <c r="H12" s="275">
        <v>476896</v>
      </c>
    </row>
    <row r="13" spans="1:8" ht="15" customHeight="1">
      <c r="A13" s="273" t="s">
        <v>455</v>
      </c>
      <c r="B13" s="275">
        <v>382095</v>
      </c>
      <c r="C13" s="275"/>
      <c r="D13" s="276" t="s">
        <v>457</v>
      </c>
      <c r="E13" s="275">
        <v>412564</v>
      </c>
      <c r="F13" s="275"/>
      <c r="G13" s="276" t="s">
        <v>450</v>
      </c>
      <c r="H13" s="275">
        <v>459155</v>
      </c>
    </row>
    <row r="14" spans="1:8" ht="15" customHeight="1">
      <c r="A14" s="273" t="s">
        <v>458</v>
      </c>
      <c r="B14" s="275">
        <v>359460</v>
      </c>
      <c r="C14" s="275"/>
      <c r="D14" s="276" t="s">
        <v>458</v>
      </c>
      <c r="E14" s="275">
        <v>361531</v>
      </c>
      <c r="F14" s="275"/>
      <c r="G14" s="276" t="s">
        <v>458</v>
      </c>
      <c r="H14" s="275">
        <v>378243</v>
      </c>
    </row>
    <row r="15" spans="1:8" ht="15" customHeight="1">
      <c r="A15" s="273" t="s">
        <v>453</v>
      </c>
      <c r="B15" s="275">
        <v>344164</v>
      </c>
      <c r="C15" s="275"/>
      <c r="D15" s="276" t="s">
        <v>456</v>
      </c>
      <c r="E15" s="275">
        <v>320564</v>
      </c>
      <c r="F15" s="275"/>
      <c r="G15" s="276" t="s">
        <v>459</v>
      </c>
      <c r="H15" s="275">
        <v>346066</v>
      </c>
    </row>
    <row r="16" spans="1:8" ht="15" customHeight="1">
      <c r="A16" s="273" t="s">
        <v>460</v>
      </c>
      <c r="B16" s="275">
        <v>321818</v>
      </c>
      <c r="C16" s="275"/>
      <c r="D16" s="276" t="s">
        <v>461</v>
      </c>
      <c r="E16" s="275">
        <v>304898</v>
      </c>
      <c r="F16" s="275"/>
      <c r="G16" s="276" t="s">
        <v>461</v>
      </c>
      <c r="H16" s="275">
        <v>289645</v>
      </c>
    </row>
    <row r="17" spans="1:8" ht="15" customHeight="1">
      <c r="A17" s="273" t="s">
        <v>462</v>
      </c>
      <c r="B17" s="275">
        <v>320080</v>
      </c>
      <c r="C17" s="275"/>
      <c r="D17" s="276" t="s">
        <v>463</v>
      </c>
      <c r="E17" s="275">
        <v>303060</v>
      </c>
      <c r="F17" s="275"/>
      <c r="G17" s="276" t="s">
        <v>456</v>
      </c>
      <c r="H17" s="275">
        <v>279763</v>
      </c>
    </row>
    <row r="18" spans="1:8" ht="15" customHeight="1">
      <c r="A18" s="273" t="s">
        <v>463</v>
      </c>
      <c r="B18" s="275">
        <v>317187</v>
      </c>
      <c r="C18" s="275"/>
      <c r="D18" s="276" t="s">
        <v>459</v>
      </c>
      <c r="E18" s="275">
        <v>275101</v>
      </c>
      <c r="F18" s="275"/>
      <c r="G18" s="276" t="s">
        <v>464</v>
      </c>
      <c r="H18" s="275">
        <v>257320</v>
      </c>
    </row>
    <row r="19" spans="1:8" ht="15" customHeight="1">
      <c r="A19" s="273" t="s">
        <v>459</v>
      </c>
      <c r="B19" s="275">
        <v>267064</v>
      </c>
      <c r="C19" s="275"/>
      <c r="D19" s="276" t="s">
        <v>465</v>
      </c>
      <c r="E19" s="275">
        <v>263816</v>
      </c>
      <c r="F19" s="275"/>
      <c r="G19" s="276" t="s">
        <v>463</v>
      </c>
      <c r="H19" s="275">
        <v>251182</v>
      </c>
    </row>
    <row r="20" spans="1:8" ht="15" customHeight="1">
      <c r="A20" s="273" t="s">
        <v>457</v>
      </c>
      <c r="B20" s="275">
        <v>265899</v>
      </c>
      <c r="C20" s="275"/>
      <c r="D20" s="273" t="s">
        <v>466</v>
      </c>
      <c r="E20" s="275">
        <v>253432</v>
      </c>
      <c r="F20" s="275"/>
      <c r="G20" s="273" t="s">
        <v>467</v>
      </c>
      <c r="H20" s="275">
        <v>236895</v>
      </c>
    </row>
    <row r="21" spans="1:8" ht="15" customHeight="1">
      <c r="A21" s="273" t="s">
        <v>461</v>
      </c>
      <c r="B21" s="275">
        <v>265764</v>
      </c>
      <c r="C21" s="275"/>
      <c r="D21" s="273" t="s">
        <v>464</v>
      </c>
      <c r="E21" s="275">
        <v>243952</v>
      </c>
      <c r="F21" s="275"/>
      <c r="G21" s="273" t="s">
        <v>466</v>
      </c>
      <c r="H21" s="275">
        <v>215163</v>
      </c>
    </row>
    <row r="22" spans="1:8" ht="15" customHeight="1">
      <c r="A22" s="277"/>
      <c r="B22" s="274"/>
      <c r="C22" s="274"/>
      <c r="D22" s="273"/>
      <c r="E22" s="274"/>
      <c r="F22" s="274"/>
      <c r="G22" s="274"/>
      <c r="H22" s="274"/>
    </row>
    <row r="23" spans="1:8" ht="15" customHeight="1">
      <c r="A23" s="277"/>
      <c r="B23" s="274"/>
      <c r="C23" s="274"/>
      <c r="D23" s="274"/>
      <c r="E23" s="274"/>
      <c r="F23" s="274"/>
      <c r="G23" s="274"/>
      <c r="H23" s="274"/>
    </row>
    <row r="24" spans="1:8" ht="15" customHeight="1">
      <c r="A24" s="277"/>
      <c r="B24" s="274"/>
      <c r="C24" s="274"/>
      <c r="D24" s="274"/>
      <c r="E24" s="274"/>
      <c r="F24" s="274"/>
      <c r="G24" s="274"/>
      <c r="H24" s="274"/>
    </row>
    <row r="25" spans="1:8" ht="15" customHeight="1">
      <c r="A25" s="272"/>
    </row>
    <row r="26" spans="1:8" ht="15" customHeight="1">
      <c r="A26" s="272"/>
    </row>
    <row r="27" spans="1:8" ht="15" customHeight="1">
      <c r="A27" s="272"/>
    </row>
    <row r="28" spans="1:8" ht="15" customHeight="1">
      <c r="A28" s="272"/>
    </row>
    <row r="29" spans="1:8" ht="15" customHeight="1">
      <c r="A29" s="272"/>
    </row>
    <row r="30" spans="1:8" ht="15" customHeight="1">
      <c r="A30" s="272"/>
    </row>
    <row r="31" spans="1:8" ht="15" customHeight="1">
      <c r="A31" s="272"/>
    </row>
    <row r="32" spans="1:8" ht="15" customHeight="1">
      <c r="A32" s="272"/>
    </row>
    <row r="33" spans="1:1" ht="15" customHeight="1">
      <c r="A33" s="272"/>
    </row>
    <row r="34" spans="1:1" ht="15" customHeight="1">
      <c r="A34" s="272"/>
    </row>
    <row r="35" spans="1:1" ht="15" customHeight="1">
      <c r="A35" s="272"/>
    </row>
    <row r="36" spans="1:1" ht="15" customHeight="1">
      <c r="A36" s="272"/>
    </row>
    <row r="37" spans="1:1" ht="15" customHeight="1">
      <c r="A37" s="272"/>
    </row>
    <row r="38" spans="1:1" ht="15" customHeight="1">
      <c r="A38" s="272"/>
    </row>
    <row r="39" spans="1:1" ht="15" customHeight="1">
      <c r="A39" s="272"/>
    </row>
    <row r="40" spans="1:1" ht="15" customHeight="1">
      <c r="A40" s="272"/>
    </row>
    <row r="41" spans="1:1" ht="15" customHeight="1">
      <c r="A41" s="272"/>
    </row>
    <row r="42" spans="1:1" ht="15" customHeight="1">
      <c r="A42" s="272"/>
    </row>
    <row r="43" spans="1:1" ht="15" customHeight="1">
      <c r="A43" s="272"/>
    </row>
    <row r="44" spans="1:1" ht="15" customHeight="1">
      <c r="A44" s="272"/>
    </row>
    <row r="45" spans="1:1" ht="15" customHeight="1">
      <c r="A45" s="272"/>
    </row>
    <row r="46" spans="1:1" ht="15" customHeight="1">
      <c r="A46" s="272"/>
    </row>
    <row r="47" spans="1:1" ht="15" customHeight="1">
      <c r="A47" s="272"/>
    </row>
    <row r="48" spans="1:1" ht="15" customHeight="1">
      <c r="A48" s="272"/>
    </row>
    <row r="49" spans="1:1" ht="15" customHeight="1">
      <c r="A49" s="272"/>
    </row>
    <row r="50" spans="1:1" ht="15" customHeight="1">
      <c r="A50" s="272"/>
    </row>
    <row r="51" spans="1:1" ht="15" customHeight="1">
      <c r="A51" s="272"/>
    </row>
    <row r="52" spans="1:1" ht="15" customHeight="1">
      <c r="A52" s="272"/>
    </row>
    <row r="53" spans="1:1" ht="15" customHeight="1">
      <c r="A53" s="272"/>
    </row>
    <row r="54" spans="1:1" ht="15" customHeight="1">
      <c r="A54" s="272"/>
    </row>
    <row r="55" spans="1:1" ht="15" customHeight="1">
      <c r="A55" s="272"/>
    </row>
    <row r="56" spans="1:1" ht="15" customHeight="1">
      <c r="A56" s="272"/>
    </row>
    <row r="57" spans="1:1" ht="15" customHeight="1">
      <c r="A57" s="272"/>
    </row>
    <row r="58" spans="1:1" ht="15" customHeight="1">
      <c r="A58" s="272"/>
    </row>
    <row r="59" spans="1:1" ht="15" customHeight="1">
      <c r="A59" s="272"/>
    </row>
    <row r="60" spans="1:1" ht="15" customHeight="1">
      <c r="A60" s="272"/>
    </row>
    <row r="61" spans="1:1" ht="15" customHeight="1">
      <c r="A61" s="272"/>
    </row>
    <row r="62" spans="1:1" ht="15" customHeight="1">
      <c r="A62" s="272"/>
    </row>
    <row r="63" spans="1:1" ht="15" customHeight="1">
      <c r="A63" s="272"/>
    </row>
    <row r="64" spans="1:1" ht="15" customHeight="1">
      <c r="A64" s="272"/>
    </row>
    <row r="65" spans="1:1" ht="15" customHeight="1">
      <c r="A65" s="272"/>
    </row>
    <row r="66" spans="1:1" ht="15" customHeight="1">
      <c r="A66" s="272"/>
    </row>
    <row r="67" spans="1:1" ht="15" customHeight="1">
      <c r="A67" s="272"/>
    </row>
    <row r="68" spans="1:1" ht="15" customHeight="1">
      <c r="A68" s="272"/>
    </row>
    <row r="69" spans="1:1" ht="15" customHeight="1">
      <c r="A69" s="272"/>
    </row>
    <row r="70" spans="1:1" ht="15" customHeight="1">
      <c r="A70" s="272"/>
    </row>
    <row r="71" spans="1:1" ht="15" customHeight="1">
      <c r="A71" s="272"/>
    </row>
    <row r="72" spans="1:1" ht="15" customHeight="1">
      <c r="A72" s="272"/>
    </row>
    <row r="73" spans="1:1" ht="15" customHeight="1">
      <c r="A73" s="272"/>
    </row>
    <row r="74" spans="1:1" ht="15" customHeight="1">
      <c r="A74" s="272"/>
    </row>
    <row r="75" spans="1:1" ht="15" customHeight="1">
      <c r="A75" s="272"/>
    </row>
    <row r="76" spans="1:1" ht="15" customHeight="1">
      <c r="A76" s="272"/>
    </row>
    <row r="77" spans="1:1" ht="15" customHeight="1">
      <c r="A77" s="272"/>
    </row>
    <row r="78" spans="1:1" ht="15" customHeight="1">
      <c r="A78" s="272"/>
    </row>
    <row r="79" spans="1:1" ht="15" customHeight="1">
      <c r="A79" s="272"/>
    </row>
    <row r="80" spans="1:1" ht="15" customHeight="1">
      <c r="A80" s="272"/>
    </row>
    <row r="81" spans="1:1" ht="15" customHeight="1">
      <c r="A81" s="272"/>
    </row>
    <row r="82" spans="1:1" ht="15" customHeight="1">
      <c r="A82" s="272"/>
    </row>
    <row r="83" spans="1:1" ht="15" customHeight="1">
      <c r="A83" s="272"/>
    </row>
    <row r="84" spans="1:1" ht="15" customHeight="1">
      <c r="A84" s="272"/>
    </row>
    <row r="85" spans="1:1" ht="15" customHeight="1">
      <c r="A85" s="272"/>
    </row>
    <row r="86" spans="1:1" ht="15" customHeight="1">
      <c r="A86" s="272"/>
    </row>
    <row r="87" spans="1:1" ht="15" customHeight="1">
      <c r="A87" s="272"/>
    </row>
    <row r="88" spans="1:1" ht="15" customHeight="1">
      <c r="A88" s="272"/>
    </row>
    <row r="89" spans="1:1" ht="15" customHeight="1">
      <c r="A89" s="272"/>
    </row>
    <row r="90" spans="1:1" ht="15" customHeight="1">
      <c r="A90" s="272"/>
    </row>
    <row r="91" spans="1:1" ht="15" customHeight="1">
      <c r="A91" s="272"/>
    </row>
    <row r="92" spans="1:1" ht="15" customHeight="1">
      <c r="A92" s="272"/>
    </row>
    <row r="93" spans="1:1" ht="15" customHeight="1">
      <c r="A93" s="272"/>
    </row>
    <row r="94" spans="1:1" ht="15" customHeight="1">
      <c r="A94" s="272"/>
    </row>
    <row r="95" spans="1:1" ht="15" customHeight="1">
      <c r="A95" s="272"/>
    </row>
    <row r="96" spans="1:1" ht="15" customHeight="1">
      <c r="A96" s="272"/>
    </row>
    <row r="97" spans="1:1" ht="15" customHeight="1">
      <c r="A97" s="272"/>
    </row>
    <row r="98" spans="1:1" ht="15" customHeight="1">
      <c r="A98" s="272"/>
    </row>
    <row r="99" spans="1:1" ht="15" customHeight="1">
      <c r="A99" s="272"/>
    </row>
    <row r="100" spans="1:1" ht="15" customHeight="1">
      <c r="A100" s="272"/>
    </row>
    <row r="101" spans="1:1" ht="15" customHeight="1">
      <c r="A101" s="272"/>
    </row>
    <row r="102" spans="1:1" ht="15" customHeight="1">
      <c r="A102" s="272"/>
    </row>
    <row r="103" spans="1:1" ht="15" customHeight="1">
      <c r="A103" s="272"/>
    </row>
    <row r="104" spans="1:1" ht="15" customHeight="1">
      <c r="A104" s="272"/>
    </row>
    <row r="105" spans="1:1" ht="15" customHeight="1">
      <c r="A105" s="272"/>
    </row>
    <row r="106" spans="1:1" ht="15" customHeight="1">
      <c r="A106" s="272"/>
    </row>
    <row r="107" spans="1:1" ht="15" customHeight="1">
      <c r="A107" s="272"/>
    </row>
    <row r="108" spans="1:1" ht="15" customHeight="1">
      <c r="A108" s="272"/>
    </row>
    <row r="109" spans="1:1" ht="15" customHeight="1">
      <c r="A109" s="272"/>
    </row>
    <row r="110" spans="1:1" ht="15" customHeight="1">
      <c r="A110" s="272"/>
    </row>
    <row r="111" spans="1:1" ht="15" customHeight="1">
      <c r="A111" s="272"/>
    </row>
    <row r="112" spans="1:1" ht="15" customHeight="1">
      <c r="A112" s="272"/>
    </row>
    <row r="113" spans="1:1" ht="15" customHeight="1">
      <c r="A113" s="272"/>
    </row>
    <row r="114" spans="1:1" ht="15" customHeight="1">
      <c r="A114" s="272"/>
    </row>
    <row r="115" spans="1:1" ht="15" customHeight="1">
      <c r="A115" s="272"/>
    </row>
    <row r="116" spans="1:1" ht="15" customHeight="1">
      <c r="A116" s="272"/>
    </row>
    <row r="117" spans="1:1" ht="15" customHeight="1">
      <c r="A117" s="272"/>
    </row>
    <row r="118" spans="1:1" ht="15" customHeight="1">
      <c r="A118" s="272"/>
    </row>
    <row r="119" spans="1:1" ht="15" customHeight="1">
      <c r="A119" s="272"/>
    </row>
    <row r="120" spans="1:1" ht="15" customHeight="1">
      <c r="A120" s="272"/>
    </row>
    <row r="121" spans="1:1" ht="15" customHeight="1">
      <c r="A121" s="272"/>
    </row>
    <row r="122" spans="1:1" ht="15" customHeight="1">
      <c r="A122" s="272"/>
    </row>
    <row r="123" spans="1:1" ht="15" customHeight="1">
      <c r="A123" s="272"/>
    </row>
    <row r="124" spans="1:1" ht="15" customHeight="1">
      <c r="A124" s="272"/>
    </row>
    <row r="125" spans="1:1" ht="15" customHeight="1">
      <c r="A125" s="272"/>
    </row>
    <row r="126" spans="1:1" ht="15" customHeight="1">
      <c r="A126" s="272"/>
    </row>
    <row r="127" spans="1:1" ht="15" customHeight="1">
      <c r="A127" s="272"/>
    </row>
    <row r="128" spans="1:1" ht="15" customHeight="1">
      <c r="A128" s="272"/>
    </row>
    <row r="129" spans="1:1" ht="15" customHeight="1">
      <c r="A129" s="272"/>
    </row>
    <row r="130" spans="1:1" ht="15" customHeight="1">
      <c r="A130" s="272"/>
    </row>
    <row r="131" spans="1:1" ht="15" customHeight="1">
      <c r="A131" s="272"/>
    </row>
    <row r="132" spans="1:1" ht="15" customHeight="1">
      <c r="A132" s="272"/>
    </row>
    <row r="133" spans="1:1" ht="15" customHeight="1">
      <c r="A133" s="272"/>
    </row>
    <row r="134" spans="1:1" ht="15" customHeight="1">
      <c r="A134" s="272"/>
    </row>
    <row r="135" spans="1:1" ht="15" customHeight="1">
      <c r="A135" s="272"/>
    </row>
    <row r="136" spans="1:1" ht="15" customHeight="1">
      <c r="A136" s="272"/>
    </row>
    <row r="137" spans="1:1" ht="15" customHeight="1">
      <c r="A137" s="272"/>
    </row>
    <row r="138" spans="1:1" ht="15" customHeight="1">
      <c r="A138" s="272"/>
    </row>
    <row r="139" spans="1:1" ht="15" customHeight="1">
      <c r="A139" s="272"/>
    </row>
    <row r="140" spans="1:1" ht="15" customHeight="1">
      <c r="A140" s="272"/>
    </row>
    <row r="141" spans="1:1" ht="15" customHeight="1">
      <c r="A141" s="272"/>
    </row>
    <row r="142" spans="1:1" ht="15" customHeight="1">
      <c r="A142" s="272"/>
    </row>
    <row r="143" spans="1:1" ht="15" customHeight="1">
      <c r="A143" s="272"/>
    </row>
    <row r="144" spans="1:1" ht="15" customHeight="1">
      <c r="A144" s="272"/>
    </row>
    <row r="145" spans="1:1" ht="15" customHeight="1">
      <c r="A145" s="272"/>
    </row>
    <row r="146" spans="1:1" ht="15" customHeight="1">
      <c r="A146" s="272"/>
    </row>
    <row r="147" spans="1:1" ht="15" customHeight="1">
      <c r="A147" s="272"/>
    </row>
    <row r="148" spans="1:1" ht="15" customHeight="1">
      <c r="A148" s="272"/>
    </row>
    <row r="149" spans="1:1" ht="15" customHeight="1">
      <c r="A149" s="272"/>
    </row>
    <row r="150" spans="1:1" ht="15" customHeight="1">
      <c r="A150" s="272"/>
    </row>
    <row r="151" spans="1:1" ht="15" customHeight="1">
      <c r="A151" s="272"/>
    </row>
    <row r="152" spans="1:1" ht="15" customHeight="1">
      <c r="A152" s="272"/>
    </row>
    <row r="153" spans="1:1" ht="15" customHeight="1">
      <c r="A153" s="272"/>
    </row>
    <row r="154" spans="1:1" ht="15" customHeight="1">
      <c r="A154" s="272"/>
    </row>
    <row r="155" spans="1:1" ht="15" customHeight="1">
      <c r="A155" s="272"/>
    </row>
    <row r="156" spans="1:1" ht="15" customHeight="1">
      <c r="A156" s="272"/>
    </row>
    <row r="157" spans="1:1" ht="15" customHeight="1">
      <c r="A157" s="272"/>
    </row>
    <row r="158" spans="1:1" ht="15" customHeight="1">
      <c r="A158" s="272"/>
    </row>
    <row r="159" spans="1:1" ht="15" customHeight="1">
      <c r="A159" s="272"/>
    </row>
    <row r="160" spans="1:1" ht="15" customHeight="1">
      <c r="A160" s="272"/>
    </row>
    <row r="161" spans="1:1" ht="15" customHeight="1">
      <c r="A161" s="272"/>
    </row>
    <row r="162" spans="1:1" ht="15" customHeight="1">
      <c r="A162" s="272"/>
    </row>
    <row r="163" spans="1:1" ht="15" customHeight="1">
      <c r="A163" s="272"/>
    </row>
    <row r="164" spans="1:1" ht="15" customHeight="1">
      <c r="A164" s="272"/>
    </row>
    <row r="165" spans="1:1" ht="15" customHeight="1">
      <c r="A165" s="272"/>
    </row>
    <row r="166" spans="1:1" ht="15" customHeight="1">
      <c r="A166" s="272"/>
    </row>
    <row r="167" spans="1:1" ht="15" customHeight="1">
      <c r="A167" s="272"/>
    </row>
    <row r="168" spans="1:1" ht="15" customHeight="1">
      <c r="A168" s="272"/>
    </row>
    <row r="169" spans="1:1" ht="15" customHeight="1">
      <c r="A169" s="272"/>
    </row>
    <row r="170" spans="1:1" ht="15" customHeight="1">
      <c r="A170" s="272"/>
    </row>
    <row r="171" spans="1:1" ht="15" customHeight="1">
      <c r="A171" s="272"/>
    </row>
    <row r="172" spans="1:1" ht="15" customHeight="1">
      <c r="A172" s="272"/>
    </row>
    <row r="173" spans="1:1" ht="15" customHeight="1">
      <c r="A173" s="272"/>
    </row>
    <row r="174" spans="1:1" ht="15" customHeight="1">
      <c r="A174" s="272"/>
    </row>
    <row r="175" spans="1:1" ht="15" customHeight="1">
      <c r="A175" s="272"/>
    </row>
    <row r="176" spans="1:1" ht="15" customHeight="1">
      <c r="A176" s="272"/>
    </row>
    <row r="177" spans="1:1" ht="15" customHeight="1">
      <c r="A177" s="272"/>
    </row>
    <row r="178" spans="1:1" ht="15" customHeight="1">
      <c r="A178" s="272"/>
    </row>
    <row r="179" spans="1:1" ht="15" customHeight="1">
      <c r="A179" s="272"/>
    </row>
    <row r="180" spans="1:1" ht="15" customHeight="1">
      <c r="A180" s="272"/>
    </row>
    <row r="181" spans="1:1" ht="15" customHeight="1">
      <c r="A181" s="272"/>
    </row>
    <row r="182" spans="1:1" ht="15" customHeight="1">
      <c r="A182" s="272"/>
    </row>
    <row r="183" spans="1:1" ht="15" customHeight="1">
      <c r="A183" s="272"/>
    </row>
    <row r="184" spans="1:1" ht="15" customHeight="1">
      <c r="A184" s="272"/>
    </row>
    <row r="185" spans="1:1" ht="15" customHeight="1">
      <c r="A185" s="272"/>
    </row>
    <row r="186" spans="1:1" ht="15" customHeight="1">
      <c r="A186" s="272"/>
    </row>
    <row r="187" spans="1:1" ht="15" customHeight="1">
      <c r="A187" s="272"/>
    </row>
    <row r="188" spans="1:1" ht="15" customHeight="1">
      <c r="A188" s="272"/>
    </row>
    <row r="189" spans="1:1" ht="15" customHeight="1">
      <c r="A189" s="272"/>
    </row>
    <row r="190" spans="1:1" ht="15" customHeight="1">
      <c r="A190" s="272"/>
    </row>
    <row r="191" spans="1:1" ht="15" customHeight="1">
      <c r="A191" s="272"/>
    </row>
    <row r="192" spans="1:1" ht="15" customHeight="1">
      <c r="A192" s="272"/>
    </row>
    <row r="193" spans="1:1" ht="15" customHeight="1">
      <c r="A193" s="272"/>
    </row>
    <row r="194" spans="1:1" ht="15" customHeight="1">
      <c r="A194" s="272"/>
    </row>
    <row r="195" spans="1:1" ht="15" customHeight="1">
      <c r="A195" s="272"/>
    </row>
    <row r="196" spans="1:1" ht="15" customHeight="1">
      <c r="A196" s="272"/>
    </row>
    <row r="197" spans="1:1" ht="15" customHeight="1">
      <c r="A197" s="272"/>
    </row>
    <row r="198" spans="1:1" ht="15" customHeight="1">
      <c r="A198" s="272"/>
    </row>
    <row r="199" spans="1:1" ht="15" customHeight="1">
      <c r="A199" s="272"/>
    </row>
    <row r="200" spans="1:1" ht="15" customHeight="1">
      <c r="A200" s="272"/>
    </row>
    <row r="201" spans="1:1" ht="15" customHeight="1">
      <c r="A201" s="272"/>
    </row>
    <row r="202" spans="1:1" ht="15" customHeight="1">
      <c r="A202" s="272"/>
    </row>
    <row r="203" spans="1:1" ht="15" customHeight="1">
      <c r="A203" s="272"/>
    </row>
    <row r="204" spans="1:1" ht="15" customHeight="1">
      <c r="A204" s="272"/>
    </row>
    <row r="205" spans="1:1" ht="15" customHeight="1">
      <c r="A205" s="272"/>
    </row>
    <row r="206" spans="1:1" ht="15" customHeight="1">
      <c r="A206" s="272"/>
    </row>
    <row r="207" spans="1:1" ht="15" customHeight="1">
      <c r="A207" s="272"/>
    </row>
    <row r="208" spans="1:1" ht="15" customHeight="1">
      <c r="A208" s="272"/>
    </row>
    <row r="209" spans="1:1" ht="15" customHeight="1">
      <c r="A209" s="272"/>
    </row>
    <row r="210" spans="1:1" ht="15" customHeight="1">
      <c r="A210" s="272"/>
    </row>
    <row r="211" spans="1:1" ht="15" customHeight="1">
      <c r="A211" s="272"/>
    </row>
    <row r="212" spans="1:1" ht="15" customHeight="1">
      <c r="A212" s="272"/>
    </row>
    <row r="213" spans="1:1" ht="15" customHeight="1">
      <c r="A213" s="272"/>
    </row>
    <row r="214" spans="1:1" ht="15" customHeight="1">
      <c r="A214" s="272"/>
    </row>
    <row r="215" spans="1:1" ht="15" customHeight="1">
      <c r="A215" s="272"/>
    </row>
    <row r="216" spans="1:1" ht="15" customHeight="1">
      <c r="A216" s="272"/>
    </row>
    <row r="217" spans="1:1" ht="15" customHeight="1">
      <c r="A217" s="272"/>
    </row>
    <row r="218" spans="1:1" ht="15" customHeight="1">
      <c r="A218" s="272"/>
    </row>
    <row r="219" spans="1:1" ht="15" customHeight="1">
      <c r="A219" s="272"/>
    </row>
    <row r="220" spans="1:1" ht="15" customHeight="1">
      <c r="A220" s="272"/>
    </row>
    <row r="221" spans="1:1" ht="15" customHeight="1">
      <c r="A221" s="272"/>
    </row>
    <row r="222" spans="1:1" ht="15" customHeight="1">
      <c r="A222" s="272"/>
    </row>
    <row r="223" spans="1:1" ht="15" customHeight="1">
      <c r="A223" s="272"/>
    </row>
    <row r="224" spans="1:1" ht="15" customHeight="1">
      <c r="A224" s="272"/>
    </row>
    <row r="225" spans="1:1" ht="15" customHeight="1">
      <c r="A225" s="272"/>
    </row>
    <row r="226" spans="1:1" ht="15" customHeight="1">
      <c r="A226" s="272"/>
    </row>
    <row r="227" spans="1:1" ht="15" customHeight="1">
      <c r="A227" s="272"/>
    </row>
    <row r="228" spans="1:1" ht="15" customHeight="1">
      <c r="A228" s="272"/>
    </row>
    <row r="229" spans="1:1" ht="15" customHeight="1">
      <c r="A229" s="272"/>
    </row>
    <row r="230" spans="1:1" ht="15" customHeight="1">
      <c r="A230" s="272"/>
    </row>
    <row r="231" spans="1:1" ht="15" customHeight="1">
      <c r="A231" s="272"/>
    </row>
    <row r="232" spans="1:1" ht="15" customHeight="1">
      <c r="A232" s="272"/>
    </row>
    <row r="233" spans="1:1" ht="15" customHeight="1">
      <c r="A233" s="272"/>
    </row>
    <row r="234" spans="1:1" ht="15" customHeight="1">
      <c r="A234" s="272"/>
    </row>
    <row r="235" spans="1:1" ht="15" customHeight="1">
      <c r="A235" s="272"/>
    </row>
    <row r="236" spans="1:1" ht="15" customHeight="1">
      <c r="A236" s="272"/>
    </row>
    <row r="237" spans="1:1" ht="15" customHeight="1">
      <c r="A237" s="272"/>
    </row>
    <row r="238" spans="1:1" ht="15" customHeight="1">
      <c r="A238" s="272"/>
    </row>
    <row r="239" spans="1:1" ht="15" customHeight="1">
      <c r="A239" s="272"/>
    </row>
    <row r="240" spans="1:1" ht="15" customHeight="1">
      <c r="A240" s="272"/>
    </row>
    <row r="241" spans="1:1" ht="15" customHeight="1">
      <c r="A241" s="272"/>
    </row>
    <row r="242" spans="1:1" ht="15" customHeight="1">
      <c r="A242" s="272"/>
    </row>
    <row r="243" spans="1:1" ht="15" customHeight="1">
      <c r="A243" s="272"/>
    </row>
    <row r="244" spans="1:1" ht="15" customHeight="1">
      <c r="A244" s="272"/>
    </row>
    <row r="245" spans="1:1" ht="15" customHeight="1">
      <c r="A245" s="272"/>
    </row>
    <row r="246" spans="1:1" ht="15" customHeight="1">
      <c r="A246" s="272"/>
    </row>
    <row r="247" spans="1:1" ht="15" customHeight="1">
      <c r="A247" s="272"/>
    </row>
    <row r="248" spans="1:1" ht="15" customHeight="1">
      <c r="A248" s="272"/>
    </row>
    <row r="249" spans="1:1" ht="15" customHeight="1">
      <c r="A249" s="272"/>
    </row>
    <row r="250" spans="1:1" ht="15" customHeight="1">
      <c r="A250" s="272"/>
    </row>
    <row r="251" spans="1:1" ht="15" customHeight="1">
      <c r="A251" s="272"/>
    </row>
    <row r="252" spans="1:1" ht="15" customHeight="1">
      <c r="A252" s="272"/>
    </row>
    <row r="253" spans="1:1" ht="15" customHeight="1">
      <c r="A253" s="272"/>
    </row>
    <row r="254" spans="1:1" ht="15" customHeight="1">
      <c r="A254" s="272"/>
    </row>
    <row r="255" spans="1:1" ht="15" customHeight="1">
      <c r="A255" s="272"/>
    </row>
    <row r="256" spans="1:1" ht="15" customHeight="1">
      <c r="A256" s="272"/>
    </row>
    <row r="257" spans="1:1" ht="15" customHeight="1">
      <c r="A257" s="272"/>
    </row>
    <row r="258" spans="1:1" ht="15" customHeight="1">
      <c r="A258" s="272"/>
    </row>
    <row r="259" spans="1:1" ht="15" customHeight="1">
      <c r="A259" s="272"/>
    </row>
    <row r="260" spans="1:1" ht="15" customHeight="1">
      <c r="A260" s="272"/>
    </row>
    <row r="261" spans="1:1" ht="15" customHeight="1">
      <c r="A261" s="272"/>
    </row>
    <row r="262" spans="1:1" ht="15" customHeight="1">
      <c r="A262" s="272"/>
    </row>
    <row r="263" spans="1:1" ht="15" customHeight="1">
      <c r="A263" s="272"/>
    </row>
    <row r="264" spans="1:1" ht="15" customHeight="1">
      <c r="A264" s="272"/>
    </row>
    <row r="265" spans="1:1" ht="15" customHeight="1">
      <c r="A265" s="272"/>
    </row>
    <row r="266" spans="1:1" ht="15" customHeight="1">
      <c r="A266" s="272"/>
    </row>
    <row r="267" spans="1:1" ht="15" customHeight="1">
      <c r="A267" s="272"/>
    </row>
    <row r="268" spans="1:1" ht="15" customHeight="1">
      <c r="A268" s="272"/>
    </row>
    <row r="269" spans="1:1" ht="15" customHeight="1">
      <c r="A269" s="272"/>
    </row>
    <row r="270" spans="1:1" ht="15" customHeight="1">
      <c r="A270" s="272"/>
    </row>
    <row r="271" spans="1:1" ht="15" customHeight="1">
      <c r="A271" s="272"/>
    </row>
    <row r="272" spans="1:1" ht="15" customHeight="1">
      <c r="A272" s="272"/>
    </row>
    <row r="273" spans="1:1" ht="15" customHeight="1">
      <c r="A273" s="272"/>
    </row>
    <row r="274" spans="1:1" ht="15" customHeight="1">
      <c r="A274" s="272"/>
    </row>
    <row r="275" spans="1:1" ht="15" customHeight="1">
      <c r="A275" s="272"/>
    </row>
    <row r="276" spans="1:1" ht="15" customHeight="1">
      <c r="A276" s="272"/>
    </row>
    <row r="277" spans="1:1" ht="15" customHeight="1">
      <c r="A277" s="272"/>
    </row>
    <row r="278" spans="1:1" ht="15" customHeight="1">
      <c r="A278" s="272"/>
    </row>
    <row r="279" spans="1:1" ht="15" customHeight="1">
      <c r="A279" s="272"/>
    </row>
    <row r="280" spans="1:1" ht="15" customHeight="1">
      <c r="A280" s="272"/>
    </row>
    <row r="281" spans="1:1" ht="15" customHeight="1">
      <c r="A281" s="272"/>
    </row>
    <row r="282" spans="1:1" ht="15" customHeight="1">
      <c r="A282" s="272"/>
    </row>
    <row r="283" spans="1:1" ht="15" customHeight="1">
      <c r="A283" s="272"/>
    </row>
    <row r="284" spans="1:1" ht="15" customHeight="1">
      <c r="A284" s="272"/>
    </row>
    <row r="285" spans="1:1" ht="15" customHeight="1">
      <c r="A285" s="272"/>
    </row>
    <row r="286" spans="1:1" ht="15" customHeight="1">
      <c r="A286" s="272"/>
    </row>
    <row r="287" spans="1:1" ht="15" customHeight="1">
      <c r="A287" s="272"/>
    </row>
    <row r="288" spans="1:1" ht="15" customHeight="1">
      <c r="A288" s="272"/>
    </row>
    <row r="289" spans="1:1" ht="15" customHeight="1">
      <c r="A289" s="272"/>
    </row>
    <row r="290" spans="1:1" ht="15" customHeight="1">
      <c r="A290" s="272"/>
    </row>
    <row r="291" spans="1:1" ht="15" customHeight="1">
      <c r="A291" s="272"/>
    </row>
    <row r="292" spans="1:1" ht="15" customHeight="1">
      <c r="A292" s="272"/>
    </row>
    <row r="293" spans="1:1" ht="15" customHeight="1">
      <c r="A293" s="272"/>
    </row>
    <row r="294" spans="1:1" ht="15" customHeight="1">
      <c r="A294" s="272"/>
    </row>
    <row r="295" spans="1:1" ht="15" customHeight="1">
      <c r="A295" s="272"/>
    </row>
    <row r="296" spans="1:1" ht="15" customHeight="1">
      <c r="A296" s="272"/>
    </row>
    <row r="297" spans="1:1" ht="15" customHeight="1">
      <c r="A297" s="272"/>
    </row>
    <row r="298" spans="1:1" ht="15" customHeight="1">
      <c r="A298" s="272"/>
    </row>
    <row r="299" spans="1:1" ht="15" customHeight="1">
      <c r="A299" s="272"/>
    </row>
    <row r="300" spans="1:1" ht="15" customHeight="1">
      <c r="A300" s="272"/>
    </row>
    <row r="301" spans="1:1" ht="15" customHeight="1">
      <c r="A301" s="272"/>
    </row>
    <row r="302" spans="1:1" ht="15" customHeight="1">
      <c r="A302" s="272"/>
    </row>
    <row r="303" spans="1:1" ht="15" customHeight="1">
      <c r="A303" s="272"/>
    </row>
    <row r="304" spans="1:1" ht="15" customHeight="1">
      <c r="A304" s="272"/>
    </row>
    <row r="305" spans="1:1" ht="15" customHeight="1">
      <c r="A305" s="272"/>
    </row>
    <row r="306" spans="1:1" ht="15" customHeight="1">
      <c r="A306" s="272"/>
    </row>
    <row r="307" spans="1:1" ht="15" customHeight="1">
      <c r="A307" s="272"/>
    </row>
    <row r="308" spans="1:1" ht="15" customHeight="1">
      <c r="A308" s="272"/>
    </row>
    <row r="309" spans="1:1" ht="15" customHeight="1">
      <c r="A309" s="272"/>
    </row>
    <row r="310" spans="1:1" ht="15" customHeight="1">
      <c r="A310" s="272"/>
    </row>
    <row r="311" spans="1:1" ht="15" customHeight="1">
      <c r="A311" s="272"/>
    </row>
    <row r="312" spans="1:1" ht="15" customHeight="1">
      <c r="A312" s="272"/>
    </row>
    <row r="313" spans="1:1" ht="15" customHeight="1">
      <c r="A313" s="272"/>
    </row>
    <row r="314" spans="1:1" ht="15" customHeight="1">
      <c r="A314" s="272"/>
    </row>
    <row r="315" spans="1:1" ht="15" customHeight="1">
      <c r="A315" s="272"/>
    </row>
    <row r="316" spans="1:1" ht="15" customHeight="1">
      <c r="A316" s="272"/>
    </row>
    <row r="317" spans="1:1" ht="15" customHeight="1">
      <c r="A317" s="272"/>
    </row>
    <row r="318" spans="1:1" ht="15" customHeight="1">
      <c r="A318" s="272"/>
    </row>
    <row r="319" spans="1:1" ht="15" customHeight="1">
      <c r="A319" s="272"/>
    </row>
    <row r="320" spans="1:1" ht="15" customHeight="1">
      <c r="A320" s="272"/>
    </row>
    <row r="321" spans="1:1" ht="15" customHeight="1">
      <c r="A321" s="272"/>
    </row>
    <row r="322" spans="1:1" ht="15" customHeight="1">
      <c r="A322" s="272"/>
    </row>
    <row r="323" spans="1:1" ht="15" customHeight="1">
      <c r="A323" s="272"/>
    </row>
    <row r="324" spans="1:1" ht="15" customHeight="1">
      <c r="A324" s="272"/>
    </row>
    <row r="325" spans="1:1" ht="15" customHeight="1">
      <c r="A325" s="272"/>
    </row>
    <row r="326" spans="1:1" ht="15" customHeight="1">
      <c r="A326" s="272"/>
    </row>
    <row r="327" spans="1:1" ht="15" customHeight="1">
      <c r="A327" s="272"/>
    </row>
    <row r="328" spans="1:1" ht="15" customHeight="1">
      <c r="A328" s="272"/>
    </row>
    <row r="329" spans="1:1" ht="15" customHeight="1">
      <c r="A329" s="272"/>
    </row>
    <row r="330" spans="1:1" ht="15" customHeight="1">
      <c r="A330" s="272"/>
    </row>
    <row r="331" spans="1:1" ht="15" customHeight="1">
      <c r="A331" s="272"/>
    </row>
    <row r="332" spans="1:1" ht="15" customHeight="1">
      <c r="A332" s="272"/>
    </row>
    <row r="333" spans="1:1" ht="15" customHeight="1">
      <c r="A333" s="272"/>
    </row>
    <row r="334" spans="1:1" ht="15" customHeight="1">
      <c r="A334" s="272"/>
    </row>
    <row r="335" spans="1:1" ht="15" customHeight="1">
      <c r="A335" s="272"/>
    </row>
    <row r="336" spans="1:1" ht="15" customHeight="1">
      <c r="A336" s="272"/>
    </row>
    <row r="337" spans="1:1" ht="15" customHeight="1">
      <c r="A337" s="272"/>
    </row>
    <row r="338" spans="1:1" ht="15" customHeight="1">
      <c r="A338" s="272"/>
    </row>
    <row r="339" spans="1:1" ht="15" customHeight="1">
      <c r="A339" s="272"/>
    </row>
    <row r="340" spans="1:1" ht="15" customHeight="1">
      <c r="A340" s="272"/>
    </row>
    <row r="341" spans="1:1" ht="15" customHeight="1">
      <c r="A341" s="272"/>
    </row>
    <row r="342" spans="1:1" ht="15" customHeight="1">
      <c r="A342" s="272"/>
    </row>
    <row r="343" spans="1:1" ht="15" customHeight="1">
      <c r="A343" s="272"/>
    </row>
    <row r="344" spans="1:1" ht="15" customHeight="1">
      <c r="A344" s="272"/>
    </row>
    <row r="345" spans="1:1" ht="15" customHeight="1">
      <c r="A345" s="272"/>
    </row>
    <row r="346" spans="1:1" ht="15" customHeight="1">
      <c r="A346" s="272"/>
    </row>
    <row r="347" spans="1:1" ht="15" customHeight="1">
      <c r="A347" s="272"/>
    </row>
    <row r="348" spans="1:1" ht="15" customHeight="1">
      <c r="A348" s="272"/>
    </row>
    <row r="349" spans="1:1" ht="15" customHeight="1">
      <c r="A349" s="272"/>
    </row>
    <row r="350" spans="1:1" ht="15" customHeight="1">
      <c r="A350" s="272"/>
    </row>
    <row r="351" spans="1:1" ht="15" customHeight="1">
      <c r="A351" s="272"/>
    </row>
    <row r="352" spans="1:1" ht="15" customHeight="1">
      <c r="A352" s="272"/>
    </row>
    <row r="353" spans="1:1" ht="15" customHeight="1">
      <c r="A353" s="272"/>
    </row>
    <row r="354" spans="1:1" ht="15" customHeight="1">
      <c r="A354" s="272"/>
    </row>
    <row r="355" spans="1:1" ht="15" customHeight="1">
      <c r="A355" s="272"/>
    </row>
    <row r="356" spans="1:1" ht="15" customHeight="1">
      <c r="A356" s="272"/>
    </row>
    <row r="357" spans="1:1" ht="15" customHeight="1">
      <c r="A357" s="272"/>
    </row>
    <row r="358" spans="1:1" ht="15" customHeight="1">
      <c r="A358" s="272"/>
    </row>
    <row r="359" spans="1:1" ht="15" customHeight="1">
      <c r="A359" s="272"/>
    </row>
    <row r="360" spans="1:1" ht="15" customHeight="1">
      <c r="A360" s="272"/>
    </row>
    <row r="361" spans="1:1" ht="15" customHeight="1">
      <c r="A361" s="272"/>
    </row>
    <row r="362" spans="1:1" ht="15" customHeight="1">
      <c r="A362" s="272"/>
    </row>
    <row r="363" spans="1:1" ht="15" customHeight="1">
      <c r="A363" s="272"/>
    </row>
    <row r="364" spans="1:1" ht="15" customHeight="1">
      <c r="A364" s="272"/>
    </row>
    <row r="365" spans="1:1" ht="15" customHeight="1">
      <c r="A365" s="272"/>
    </row>
    <row r="366" spans="1:1" ht="15" customHeight="1">
      <c r="A366" s="272"/>
    </row>
    <row r="367" spans="1:1" ht="15" customHeight="1">
      <c r="A367" s="272"/>
    </row>
    <row r="368" spans="1:1" ht="15" customHeight="1">
      <c r="A368" s="272"/>
    </row>
    <row r="369" spans="1:1" ht="15" customHeight="1">
      <c r="A369" s="272"/>
    </row>
    <row r="370" spans="1:1" ht="15" customHeight="1">
      <c r="A370" s="272"/>
    </row>
    <row r="371" spans="1:1" ht="15" customHeight="1">
      <c r="A371" s="272"/>
    </row>
    <row r="372" spans="1:1" ht="15" customHeight="1">
      <c r="A372" s="272"/>
    </row>
    <row r="373" spans="1:1" ht="15" customHeight="1">
      <c r="A373" s="272"/>
    </row>
    <row r="374" spans="1:1" ht="15" customHeight="1">
      <c r="A374" s="272"/>
    </row>
    <row r="375" spans="1:1" ht="15" customHeight="1">
      <c r="A375" s="272"/>
    </row>
    <row r="376" spans="1:1" ht="15" customHeight="1">
      <c r="A376" s="272"/>
    </row>
    <row r="377" spans="1:1" ht="15" customHeight="1">
      <c r="A377" s="272"/>
    </row>
    <row r="378" spans="1:1" ht="15" customHeight="1">
      <c r="A378" s="272"/>
    </row>
    <row r="379" spans="1:1" ht="15" customHeight="1">
      <c r="A379" s="272"/>
    </row>
    <row r="380" spans="1:1" ht="15" customHeight="1">
      <c r="A380" s="272"/>
    </row>
    <row r="381" spans="1:1" ht="15" customHeight="1">
      <c r="A381" s="272"/>
    </row>
    <row r="382" spans="1:1" ht="15" customHeight="1">
      <c r="A382" s="272"/>
    </row>
    <row r="383" spans="1:1" ht="15" customHeight="1">
      <c r="A383" s="272"/>
    </row>
    <row r="384" spans="1:1" ht="15" customHeight="1">
      <c r="A384" s="272"/>
    </row>
    <row r="385" spans="1:1" ht="15" customHeight="1">
      <c r="A385" s="272"/>
    </row>
    <row r="386" spans="1:1" ht="15" customHeight="1">
      <c r="A386" s="272"/>
    </row>
    <row r="387" spans="1:1" ht="15" customHeight="1">
      <c r="A387" s="272"/>
    </row>
    <row r="388" spans="1:1" ht="15" customHeight="1">
      <c r="A388" s="272"/>
    </row>
    <row r="389" spans="1:1" ht="15" customHeight="1">
      <c r="A389" s="272"/>
    </row>
    <row r="390" spans="1:1" ht="15" customHeight="1">
      <c r="A390" s="272"/>
    </row>
    <row r="391" spans="1:1" ht="15" customHeight="1">
      <c r="A391" s="272"/>
    </row>
    <row r="392" spans="1:1" ht="15" customHeight="1">
      <c r="A392" s="272"/>
    </row>
    <row r="393" spans="1:1" ht="15" customHeight="1">
      <c r="A393" s="272"/>
    </row>
    <row r="394" spans="1:1" ht="15" customHeight="1">
      <c r="A394" s="272"/>
    </row>
    <row r="395" spans="1:1" ht="15" customHeight="1">
      <c r="A395" s="272"/>
    </row>
    <row r="396" spans="1:1" ht="15" customHeight="1">
      <c r="A396" s="272"/>
    </row>
    <row r="397" spans="1:1" ht="15" customHeight="1">
      <c r="A397" s="272"/>
    </row>
    <row r="398" spans="1:1" ht="15" customHeight="1">
      <c r="A398" s="272"/>
    </row>
    <row r="399" spans="1:1" ht="15" customHeight="1">
      <c r="A399" s="272"/>
    </row>
    <row r="400" spans="1:1" ht="15" customHeight="1">
      <c r="A400" s="272"/>
    </row>
    <row r="401" spans="1:1" ht="15" customHeight="1">
      <c r="A401" s="272"/>
    </row>
    <row r="402" spans="1:1" ht="15" customHeight="1">
      <c r="A402" s="272"/>
    </row>
    <row r="403" spans="1:1" ht="15" customHeight="1">
      <c r="A403" s="272"/>
    </row>
    <row r="404" spans="1:1" ht="15" customHeight="1">
      <c r="A404" s="272"/>
    </row>
    <row r="405" spans="1:1" ht="15" customHeight="1">
      <c r="A405" s="272"/>
    </row>
    <row r="406" spans="1:1" ht="15" customHeight="1">
      <c r="A406" s="272"/>
    </row>
    <row r="407" spans="1:1" ht="15" customHeight="1">
      <c r="A407" s="272"/>
    </row>
    <row r="408" spans="1:1" ht="15" customHeight="1">
      <c r="A408" s="272"/>
    </row>
    <row r="409" spans="1:1" ht="15" customHeight="1">
      <c r="A409" s="272"/>
    </row>
    <row r="410" spans="1:1" ht="15" customHeight="1">
      <c r="A410" s="272"/>
    </row>
    <row r="411" spans="1:1" ht="15" customHeight="1">
      <c r="A411" s="272"/>
    </row>
    <row r="412" spans="1:1" ht="15" customHeight="1">
      <c r="A412" s="272"/>
    </row>
    <row r="413" spans="1:1" ht="15" customHeight="1">
      <c r="A413" s="272"/>
    </row>
    <row r="414" spans="1:1" ht="15" customHeight="1">
      <c r="A414" s="272"/>
    </row>
    <row r="415" spans="1:1" ht="15" customHeight="1">
      <c r="A415" s="272"/>
    </row>
    <row r="416" spans="1:1" ht="15" customHeight="1">
      <c r="A416" s="272"/>
    </row>
    <row r="417" spans="1:1" ht="15" customHeight="1">
      <c r="A417" s="272"/>
    </row>
    <row r="418" spans="1:1" ht="15" customHeight="1">
      <c r="A418" s="272"/>
    </row>
    <row r="419" spans="1:1" ht="15" customHeight="1">
      <c r="A419" s="272"/>
    </row>
    <row r="420" spans="1:1" ht="15" customHeight="1">
      <c r="A420" s="272"/>
    </row>
    <row r="421" spans="1:1" ht="15" customHeight="1">
      <c r="A421" s="272"/>
    </row>
    <row r="422" spans="1:1" ht="15" customHeight="1">
      <c r="A422" s="272"/>
    </row>
    <row r="423" spans="1:1" ht="15" customHeight="1">
      <c r="A423" s="272"/>
    </row>
    <row r="424" spans="1:1" ht="15" customHeight="1">
      <c r="A424" s="272"/>
    </row>
    <row r="425" spans="1:1" ht="15" customHeight="1">
      <c r="A425" s="272"/>
    </row>
    <row r="426" spans="1:1" ht="15" customHeight="1">
      <c r="A426" s="272"/>
    </row>
    <row r="427" spans="1:1" ht="15" customHeight="1">
      <c r="A427" s="272"/>
    </row>
    <row r="428" spans="1:1" ht="15" customHeight="1">
      <c r="A428" s="272"/>
    </row>
    <row r="429" spans="1:1" ht="15" customHeight="1">
      <c r="A429" s="272"/>
    </row>
    <row r="430" spans="1:1" ht="15" customHeight="1">
      <c r="A430" s="272"/>
    </row>
    <row r="431" spans="1:1" ht="15" customHeight="1">
      <c r="A431" s="272"/>
    </row>
    <row r="432" spans="1:1" ht="15" customHeight="1">
      <c r="A432" s="272"/>
    </row>
    <row r="433" spans="1:1" ht="15" customHeight="1">
      <c r="A433" s="272"/>
    </row>
    <row r="434" spans="1:1" ht="15" customHeight="1">
      <c r="A434" s="272"/>
    </row>
    <row r="435" spans="1:1" ht="15" customHeight="1">
      <c r="A435" s="272"/>
    </row>
    <row r="436" spans="1:1" ht="15" customHeight="1">
      <c r="A436" s="272"/>
    </row>
    <row r="437" spans="1:1" ht="15" customHeight="1">
      <c r="A437" s="272"/>
    </row>
    <row r="438" spans="1:1" ht="15" customHeight="1">
      <c r="A438" s="272"/>
    </row>
    <row r="439" spans="1:1" ht="15" customHeight="1">
      <c r="A439" s="272"/>
    </row>
    <row r="440" spans="1:1" ht="15" customHeight="1">
      <c r="A440" s="272"/>
    </row>
    <row r="441" spans="1:1" ht="15" customHeight="1">
      <c r="A441" s="272"/>
    </row>
    <row r="442" spans="1:1" ht="15" customHeight="1">
      <c r="A442" s="272"/>
    </row>
    <row r="443" spans="1:1" ht="15" customHeight="1">
      <c r="A443" s="272"/>
    </row>
    <row r="444" spans="1:1" ht="15" customHeight="1">
      <c r="A444" s="272"/>
    </row>
    <row r="445" spans="1:1" ht="15" customHeight="1">
      <c r="A445" s="272"/>
    </row>
    <row r="446" spans="1:1" ht="15" customHeight="1">
      <c r="A446" s="272"/>
    </row>
    <row r="447" spans="1:1" ht="15" customHeight="1">
      <c r="A447" s="272"/>
    </row>
    <row r="448" spans="1:1" ht="15" customHeight="1">
      <c r="A448" s="272"/>
    </row>
    <row r="449" spans="1:1" ht="15" customHeight="1">
      <c r="A449" s="272"/>
    </row>
    <row r="450" spans="1:1" ht="15" customHeight="1">
      <c r="A450" s="272"/>
    </row>
    <row r="451" spans="1:1" ht="15" customHeight="1">
      <c r="A451" s="272"/>
    </row>
    <row r="452" spans="1:1" ht="15" customHeight="1">
      <c r="A452" s="272"/>
    </row>
    <row r="453" spans="1:1" ht="15" customHeight="1">
      <c r="A453" s="272"/>
    </row>
    <row r="454" spans="1:1" ht="15" customHeight="1">
      <c r="A454" s="272"/>
    </row>
    <row r="455" spans="1:1" ht="15" customHeight="1">
      <c r="A455" s="272"/>
    </row>
    <row r="456" spans="1:1" ht="15" customHeight="1">
      <c r="A456" s="272"/>
    </row>
    <row r="457" spans="1:1" ht="15" customHeight="1">
      <c r="A457" s="272"/>
    </row>
    <row r="458" spans="1:1" ht="15" customHeight="1">
      <c r="A458" s="272"/>
    </row>
    <row r="459" spans="1:1" ht="15" customHeight="1">
      <c r="A459" s="272"/>
    </row>
    <row r="460" spans="1:1" ht="15" customHeight="1">
      <c r="A460" s="272"/>
    </row>
    <row r="461" spans="1:1" ht="15" customHeight="1">
      <c r="A461" s="272"/>
    </row>
    <row r="462" spans="1:1" ht="15" customHeight="1">
      <c r="A462" s="272"/>
    </row>
    <row r="463" spans="1:1" ht="15" customHeight="1">
      <c r="A463" s="272"/>
    </row>
    <row r="464" spans="1:1" ht="15" customHeight="1">
      <c r="A464" s="272"/>
    </row>
    <row r="465" spans="1:1" ht="15" customHeight="1">
      <c r="A465" s="272"/>
    </row>
    <row r="466" spans="1:1" ht="15" customHeight="1">
      <c r="A466" s="272"/>
    </row>
    <row r="467" spans="1:1" ht="15" customHeight="1">
      <c r="A467" s="272"/>
    </row>
    <row r="468" spans="1:1" ht="15" customHeight="1">
      <c r="A468" s="272"/>
    </row>
    <row r="469" spans="1:1" ht="15" customHeight="1">
      <c r="A469" s="272"/>
    </row>
    <row r="470" spans="1:1" ht="15" customHeight="1">
      <c r="A470" s="272"/>
    </row>
    <row r="471" spans="1:1" ht="15" customHeight="1">
      <c r="A471" s="272"/>
    </row>
    <row r="472" spans="1:1" ht="15" customHeight="1">
      <c r="A472" s="272"/>
    </row>
    <row r="473" spans="1:1" ht="15" customHeight="1">
      <c r="A473" s="272"/>
    </row>
    <row r="474" spans="1:1" ht="15" customHeight="1">
      <c r="A474" s="272"/>
    </row>
    <row r="475" spans="1:1" ht="15" customHeight="1">
      <c r="A475" s="272"/>
    </row>
    <row r="476" spans="1:1" ht="15" customHeight="1">
      <c r="A476" s="272"/>
    </row>
    <row r="477" spans="1:1" ht="15" customHeight="1">
      <c r="A477" s="272"/>
    </row>
    <row r="478" spans="1:1" ht="15" customHeight="1">
      <c r="A478" s="272"/>
    </row>
    <row r="479" spans="1:1" ht="15" customHeight="1">
      <c r="A479" s="272"/>
    </row>
    <row r="480" spans="1:1" ht="15" customHeight="1">
      <c r="A480" s="272"/>
    </row>
    <row r="481" spans="1:1" ht="15" customHeight="1">
      <c r="A481" s="272"/>
    </row>
    <row r="482" spans="1:1" ht="15" customHeight="1">
      <c r="A482" s="272"/>
    </row>
    <row r="483" spans="1:1" ht="15" customHeight="1">
      <c r="A483" s="272"/>
    </row>
    <row r="484" spans="1:1" ht="15" customHeight="1">
      <c r="A484" s="272"/>
    </row>
    <row r="485" spans="1:1" ht="15" customHeight="1">
      <c r="A485" s="272"/>
    </row>
    <row r="486" spans="1:1" ht="15" customHeight="1">
      <c r="A486" s="272"/>
    </row>
    <row r="487" spans="1:1" ht="15" customHeight="1">
      <c r="A487" s="272"/>
    </row>
    <row r="488" spans="1:1" ht="15" customHeight="1">
      <c r="A488" s="272"/>
    </row>
    <row r="489" spans="1:1" ht="15" customHeight="1">
      <c r="A489" s="272"/>
    </row>
    <row r="490" spans="1:1" ht="15" customHeight="1">
      <c r="A490" s="272"/>
    </row>
    <row r="491" spans="1:1" ht="15" customHeight="1">
      <c r="A491" s="272"/>
    </row>
    <row r="492" spans="1:1" ht="15" customHeight="1">
      <c r="A492" s="272"/>
    </row>
    <row r="493" spans="1:1" ht="15" customHeight="1">
      <c r="A493" s="272"/>
    </row>
    <row r="494" spans="1:1" ht="15" customHeight="1">
      <c r="A494" s="272"/>
    </row>
    <row r="495" spans="1:1" ht="15" customHeight="1">
      <c r="A495" s="272"/>
    </row>
    <row r="496" spans="1:1" ht="15" customHeight="1">
      <c r="A496" s="272"/>
    </row>
    <row r="497" spans="1:1" ht="15" customHeight="1">
      <c r="A497" s="272"/>
    </row>
    <row r="498" spans="1:1" ht="15" customHeight="1">
      <c r="A498" s="272"/>
    </row>
    <row r="499" spans="1:1" ht="15" customHeight="1">
      <c r="A499" s="272"/>
    </row>
    <row r="500" spans="1:1" ht="15" customHeight="1">
      <c r="A500" s="272"/>
    </row>
    <row r="501" spans="1:1" ht="15" customHeight="1">
      <c r="A501" s="272"/>
    </row>
    <row r="502" spans="1:1" ht="15" customHeight="1">
      <c r="A502" s="272"/>
    </row>
    <row r="503" spans="1:1" ht="15" customHeight="1">
      <c r="A503" s="272"/>
    </row>
    <row r="504" spans="1:1" ht="15" customHeight="1">
      <c r="A504" s="272"/>
    </row>
    <row r="505" spans="1:1" ht="15" customHeight="1">
      <c r="A505" s="272"/>
    </row>
    <row r="506" spans="1:1" ht="15" customHeight="1">
      <c r="A506" s="272"/>
    </row>
    <row r="507" spans="1:1" ht="15" customHeight="1">
      <c r="A507" s="272"/>
    </row>
    <row r="508" spans="1:1" ht="15" customHeight="1">
      <c r="A508" s="272"/>
    </row>
    <row r="509" spans="1:1" ht="15" customHeight="1">
      <c r="A509" s="272"/>
    </row>
    <row r="510" spans="1:1" ht="15" customHeight="1">
      <c r="A510" s="272"/>
    </row>
    <row r="511" spans="1:1" ht="15" customHeight="1">
      <c r="A511" s="272"/>
    </row>
    <row r="512" spans="1:1" ht="15" customHeight="1">
      <c r="A512" s="272"/>
    </row>
    <row r="513" spans="1:1" ht="15" customHeight="1">
      <c r="A513" s="272"/>
    </row>
    <row r="514" spans="1:1" ht="15" customHeight="1">
      <c r="A514" s="272"/>
    </row>
    <row r="515" spans="1:1" ht="15" customHeight="1">
      <c r="A515" s="272"/>
    </row>
    <row r="516" spans="1:1" ht="15" customHeight="1">
      <c r="A516" s="272"/>
    </row>
    <row r="517" spans="1:1" ht="15" customHeight="1">
      <c r="A517" s="272"/>
    </row>
    <row r="518" spans="1:1" ht="15" customHeight="1">
      <c r="A518" s="272"/>
    </row>
    <row r="519" spans="1:1" ht="15" customHeight="1">
      <c r="A519" s="272"/>
    </row>
    <row r="520" spans="1:1" ht="15" customHeight="1">
      <c r="A520" s="272"/>
    </row>
    <row r="521" spans="1:1" ht="15" customHeight="1">
      <c r="A521" s="272"/>
    </row>
    <row r="522" spans="1:1" ht="15" customHeight="1">
      <c r="A522" s="272"/>
    </row>
    <row r="523" spans="1:1" ht="15" customHeight="1">
      <c r="A523" s="272"/>
    </row>
    <row r="524" spans="1:1" ht="15" customHeight="1">
      <c r="A524" s="272"/>
    </row>
    <row r="525" spans="1:1" ht="15" customHeight="1">
      <c r="A525" s="272"/>
    </row>
    <row r="526" spans="1:1" ht="15" customHeight="1">
      <c r="A526" s="272"/>
    </row>
    <row r="527" spans="1:1" ht="15" customHeight="1">
      <c r="A527" s="272"/>
    </row>
    <row r="528" spans="1:1" ht="15" customHeight="1">
      <c r="A528" s="272"/>
    </row>
    <row r="529" spans="1:1" ht="15" customHeight="1">
      <c r="A529" s="272"/>
    </row>
    <row r="530" spans="1:1" ht="15" customHeight="1">
      <c r="A530" s="272"/>
    </row>
    <row r="531" spans="1:1" ht="15" customHeight="1">
      <c r="A531" s="272"/>
    </row>
    <row r="532" spans="1:1" ht="15" customHeight="1">
      <c r="A532" s="272"/>
    </row>
    <row r="533" spans="1:1" ht="15" customHeight="1">
      <c r="A533" s="272"/>
    </row>
    <row r="534" spans="1:1" ht="15" customHeight="1">
      <c r="A534" s="272"/>
    </row>
    <row r="535" spans="1:1" ht="15" customHeight="1">
      <c r="A535" s="272"/>
    </row>
    <row r="536" spans="1:1" ht="15" customHeight="1">
      <c r="A536" s="272"/>
    </row>
    <row r="537" spans="1:1" ht="15" customHeight="1">
      <c r="A537" s="272"/>
    </row>
    <row r="538" spans="1:1" ht="15" customHeight="1">
      <c r="A538" s="272"/>
    </row>
    <row r="539" spans="1:1" ht="15" customHeight="1">
      <c r="A539" s="272"/>
    </row>
    <row r="540" spans="1:1" ht="15" customHeight="1">
      <c r="A540" s="272"/>
    </row>
    <row r="541" spans="1:1" ht="15" customHeight="1">
      <c r="A541" s="272"/>
    </row>
    <row r="542" spans="1:1" ht="15" customHeight="1">
      <c r="A542" s="272"/>
    </row>
    <row r="543" spans="1:1" ht="15" customHeight="1">
      <c r="A543" s="272"/>
    </row>
    <row r="544" spans="1:1" ht="15" customHeight="1">
      <c r="A544" s="272"/>
    </row>
    <row r="545" spans="1:1" ht="15" customHeight="1">
      <c r="A545" s="272"/>
    </row>
    <row r="546" spans="1:1" ht="15" customHeight="1">
      <c r="A546" s="272"/>
    </row>
    <row r="547" spans="1:1" ht="15" customHeight="1">
      <c r="A547" s="272"/>
    </row>
    <row r="548" spans="1:1" ht="15" customHeight="1">
      <c r="A548" s="272"/>
    </row>
    <row r="549" spans="1:1" ht="15" customHeight="1">
      <c r="A549" s="272"/>
    </row>
    <row r="550" spans="1:1" ht="15" customHeight="1">
      <c r="A550" s="272"/>
    </row>
    <row r="551" spans="1:1" ht="15" customHeight="1">
      <c r="A551" s="272"/>
    </row>
    <row r="552" spans="1:1" ht="15" customHeight="1">
      <c r="A552" s="272"/>
    </row>
    <row r="553" spans="1:1" ht="15" customHeight="1">
      <c r="A553" s="272"/>
    </row>
    <row r="554" spans="1:1" ht="15" customHeight="1">
      <c r="A554" s="272"/>
    </row>
    <row r="555" spans="1:1" ht="15" customHeight="1">
      <c r="A555" s="272"/>
    </row>
    <row r="556" spans="1:1" ht="15" customHeight="1">
      <c r="A556" s="272"/>
    </row>
    <row r="557" spans="1:1" ht="15" customHeight="1">
      <c r="A557" s="272"/>
    </row>
    <row r="558" spans="1:1" ht="15" customHeight="1">
      <c r="A558" s="272"/>
    </row>
    <row r="559" spans="1:1" ht="15" customHeight="1">
      <c r="A559" s="272"/>
    </row>
    <row r="560" spans="1:1" ht="15" customHeight="1">
      <c r="A560" s="272"/>
    </row>
    <row r="561" spans="1:1" ht="15" customHeight="1">
      <c r="A561" s="272"/>
    </row>
    <row r="562" spans="1:1" ht="15" customHeight="1">
      <c r="A562" s="272"/>
    </row>
    <row r="563" spans="1:1" ht="15" customHeight="1">
      <c r="A563" s="272"/>
    </row>
    <row r="564" spans="1:1" ht="15" customHeight="1">
      <c r="A564" s="272"/>
    </row>
    <row r="565" spans="1:1" ht="15" customHeight="1">
      <c r="A565" s="272"/>
    </row>
    <row r="566" spans="1:1" ht="15" customHeight="1">
      <c r="A566" s="272"/>
    </row>
    <row r="567" spans="1:1" ht="15" customHeight="1">
      <c r="A567" s="272"/>
    </row>
    <row r="568" spans="1:1" ht="15" customHeight="1">
      <c r="A568" s="272"/>
    </row>
    <row r="569" spans="1:1" ht="15" customHeight="1">
      <c r="A569" s="272"/>
    </row>
    <row r="570" spans="1:1" ht="15" customHeight="1">
      <c r="A570" s="272"/>
    </row>
    <row r="571" spans="1:1" ht="15" customHeight="1">
      <c r="A571" s="272"/>
    </row>
    <row r="572" spans="1:1" ht="15" customHeight="1">
      <c r="A572" s="272"/>
    </row>
    <row r="573" spans="1:1" ht="15" customHeight="1">
      <c r="A573" s="272"/>
    </row>
    <row r="574" spans="1:1" ht="15" customHeight="1">
      <c r="A574" s="272"/>
    </row>
    <row r="575" spans="1:1" ht="15" customHeight="1">
      <c r="A575" s="272"/>
    </row>
    <row r="576" spans="1:1" ht="15" customHeight="1">
      <c r="A576" s="272"/>
    </row>
    <row r="577" spans="1:1" ht="15" customHeight="1">
      <c r="A577" s="272"/>
    </row>
    <row r="578" spans="1:1" ht="15" customHeight="1">
      <c r="A578" s="272"/>
    </row>
    <row r="579" spans="1:1" ht="15" customHeight="1">
      <c r="A579" s="272"/>
    </row>
    <row r="580" spans="1:1" ht="15" customHeight="1">
      <c r="A580" s="272"/>
    </row>
    <row r="581" spans="1:1" ht="15" customHeight="1">
      <c r="A581" s="272"/>
    </row>
    <row r="582" spans="1:1" ht="15" customHeight="1">
      <c r="A582" s="272"/>
    </row>
    <row r="583" spans="1:1" ht="15" customHeight="1">
      <c r="A583" s="272"/>
    </row>
    <row r="584" spans="1:1" ht="15" customHeight="1">
      <c r="A584" s="272"/>
    </row>
    <row r="585" spans="1:1" ht="15" customHeight="1">
      <c r="A585" s="272"/>
    </row>
    <row r="586" spans="1:1" ht="15" customHeight="1">
      <c r="A586" s="272"/>
    </row>
    <row r="587" spans="1:1" ht="15" customHeight="1">
      <c r="A587" s="272"/>
    </row>
    <row r="588" spans="1:1" ht="15" customHeight="1">
      <c r="A588" s="272"/>
    </row>
    <row r="589" spans="1:1" ht="15" customHeight="1">
      <c r="A589" s="272"/>
    </row>
    <row r="590" spans="1:1" ht="15" customHeight="1">
      <c r="A590" s="272"/>
    </row>
    <row r="591" spans="1:1" ht="15" customHeight="1">
      <c r="A591" s="272"/>
    </row>
    <row r="592" spans="1:1" ht="15" customHeight="1">
      <c r="A592" s="272"/>
    </row>
    <row r="593" spans="1:1" ht="15" customHeight="1">
      <c r="A593" s="272"/>
    </row>
    <row r="594" spans="1:1" ht="15" customHeight="1">
      <c r="A594" s="272"/>
    </row>
    <row r="595" spans="1:1" ht="15" customHeight="1">
      <c r="A595" s="272"/>
    </row>
    <row r="596" spans="1:1" ht="15" customHeight="1">
      <c r="A596" s="272"/>
    </row>
    <row r="597" spans="1:1" ht="15" customHeight="1">
      <c r="A597" s="272"/>
    </row>
    <row r="598" spans="1:1" ht="15" customHeight="1">
      <c r="A598" s="272"/>
    </row>
    <row r="599" spans="1:1" ht="15" customHeight="1">
      <c r="A599" s="272"/>
    </row>
    <row r="600" spans="1:1" ht="15" customHeight="1">
      <c r="A600" s="272"/>
    </row>
    <row r="601" spans="1:1" ht="15" customHeight="1">
      <c r="A601" s="272"/>
    </row>
    <row r="602" spans="1:1" ht="15" customHeight="1">
      <c r="A602" s="272"/>
    </row>
    <row r="603" spans="1:1" ht="15" customHeight="1">
      <c r="A603" s="272"/>
    </row>
    <row r="604" spans="1:1" ht="15" customHeight="1">
      <c r="A604" s="272"/>
    </row>
    <row r="605" spans="1:1" ht="15" customHeight="1">
      <c r="A605" s="272"/>
    </row>
    <row r="606" spans="1:1" ht="15" customHeight="1">
      <c r="A606" s="272"/>
    </row>
    <row r="607" spans="1:1" ht="15" customHeight="1">
      <c r="A607" s="272"/>
    </row>
    <row r="608" spans="1:1" ht="15" customHeight="1">
      <c r="A608" s="272"/>
    </row>
    <row r="609" spans="1:1" ht="15" customHeight="1">
      <c r="A609" s="272"/>
    </row>
    <row r="610" spans="1:1" ht="15" customHeight="1">
      <c r="A610" s="272"/>
    </row>
    <row r="611" spans="1:1" ht="15" customHeight="1">
      <c r="A611" s="272"/>
    </row>
    <row r="612" spans="1:1" ht="15" customHeight="1">
      <c r="A612" s="272"/>
    </row>
    <row r="613" spans="1:1" ht="15" customHeight="1">
      <c r="A613" s="272"/>
    </row>
    <row r="614" spans="1:1" ht="15" customHeight="1">
      <c r="A614" s="272"/>
    </row>
    <row r="615" spans="1:1" ht="15" customHeight="1">
      <c r="A615" s="272"/>
    </row>
    <row r="616" spans="1:1" ht="15" customHeight="1">
      <c r="A616" s="272"/>
    </row>
    <row r="617" spans="1:1" ht="15" customHeight="1">
      <c r="A617" s="272"/>
    </row>
    <row r="618" spans="1:1" ht="15" customHeight="1">
      <c r="A618" s="272"/>
    </row>
    <row r="619" spans="1:1" ht="15" customHeight="1">
      <c r="A619" s="272"/>
    </row>
    <row r="620" spans="1:1" ht="15" customHeight="1">
      <c r="A620" s="272"/>
    </row>
    <row r="621" spans="1:1" ht="15" customHeight="1">
      <c r="A621" s="272"/>
    </row>
    <row r="622" spans="1:1" ht="15" customHeight="1">
      <c r="A622" s="272"/>
    </row>
    <row r="623" spans="1:1" ht="15" customHeight="1">
      <c r="A623" s="272"/>
    </row>
    <row r="624" spans="1:1" ht="15" customHeight="1">
      <c r="A624" s="272"/>
    </row>
    <row r="625" spans="1:1" ht="15" customHeight="1">
      <c r="A625" s="272"/>
    </row>
    <row r="626" spans="1:1" ht="15" customHeight="1">
      <c r="A626" s="272"/>
    </row>
    <row r="627" spans="1:1" ht="15" customHeight="1">
      <c r="A627" s="272"/>
    </row>
    <row r="628" spans="1:1" ht="15" customHeight="1">
      <c r="A628" s="272"/>
    </row>
    <row r="629" spans="1:1" ht="15" customHeight="1">
      <c r="A629" s="272"/>
    </row>
    <row r="630" spans="1:1" ht="15" customHeight="1">
      <c r="A630" s="272"/>
    </row>
    <row r="631" spans="1:1" ht="15" customHeight="1">
      <c r="A631" s="272"/>
    </row>
    <row r="632" spans="1:1" ht="15" customHeight="1">
      <c r="A632" s="272"/>
    </row>
    <row r="633" spans="1:1" ht="15" customHeight="1">
      <c r="A633" s="272"/>
    </row>
    <row r="634" spans="1:1" ht="15" customHeight="1">
      <c r="A634" s="272"/>
    </row>
    <row r="635" spans="1:1" ht="15" customHeight="1">
      <c r="A635" s="272"/>
    </row>
    <row r="636" spans="1:1" ht="15" customHeight="1">
      <c r="A636" s="272"/>
    </row>
    <row r="637" spans="1:1" ht="15" customHeight="1">
      <c r="A637" s="272"/>
    </row>
    <row r="638" spans="1:1" ht="15" customHeight="1">
      <c r="A638" s="272"/>
    </row>
    <row r="639" spans="1:1" ht="15" customHeight="1">
      <c r="A639" s="272"/>
    </row>
    <row r="640" spans="1:1" ht="15" customHeight="1">
      <c r="A640" s="272"/>
    </row>
    <row r="641" spans="1:1" ht="15" customHeight="1">
      <c r="A641" s="272"/>
    </row>
    <row r="642" spans="1:1" ht="15" customHeight="1">
      <c r="A642" s="272"/>
    </row>
    <row r="643" spans="1:1" ht="15" customHeight="1">
      <c r="A643" s="272"/>
    </row>
    <row r="644" spans="1:1" ht="15" customHeight="1">
      <c r="A644" s="272"/>
    </row>
    <row r="645" spans="1:1" ht="15" customHeight="1">
      <c r="A645" s="272"/>
    </row>
    <row r="646" spans="1:1" ht="15" customHeight="1">
      <c r="A646" s="272"/>
    </row>
    <row r="647" spans="1:1" ht="15" customHeight="1">
      <c r="A647" s="272"/>
    </row>
    <row r="648" spans="1:1" ht="15" customHeight="1">
      <c r="A648" s="272"/>
    </row>
    <row r="649" spans="1:1" ht="15" customHeight="1">
      <c r="A649" s="272"/>
    </row>
    <row r="650" spans="1:1" ht="15" customHeight="1">
      <c r="A650" s="272"/>
    </row>
    <row r="651" spans="1:1" ht="15" customHeight="1">
      <c r="A651" s="272"/>
    </row>
    <row r="652" spans="1:1" ht="15" customHeight="1">
      <c r="A652" s="272"/>
    </row>
    <row r="653" spans="1:1" ht="15" customHeight="1">
      <c r="A653" s="272"/>
    </row>
    <row r="654" spans="1:1" ht="15" customHeight="1">
      <c r="A654" s="272"/>
    </row>
    <row r="655" spans="1:1" ht="15" customHeight="1">
      <c r="A655" s="272"/>
    </row>
    <row r="656" spans="1:1" ht="15" customHeight="1">
      <c r="A656" s="272"/>
    </row>
    <row r="657" spans="1:1" ht="15" customHeight="1">
      <c r="A657" s="272"/>
    </row>
    <row r="658" spans="1:1" ht="15" customHeight="1">
      <c r="A658" s="272"/>
    </row>
    <row r="659" spans="1:1" ht="15" customHeight="1">
      <c r="A659" s="272"/>
    </row>
    <row r="660" spans="1:1" ht="15" customHeight="1">
      <c r="A660" s="272"/>
    </row>
    <row r="661" spans="1:1" ht="15" customHeight="1">
      <c r="A661" s="272"/>
    </row>
    <row r="662" spans="1:1" ht="15" customHeight="1">
      <c r="A662" s="272"/>
    </row>
    <row r="663" spans="1:1" ht="15" customHeight="1">
      <c r="A663" s="272"/>
    </row>
    <row r="664" spans="1:1" ht="15" customHeight="1">
      <c r="A664" s="272"/>
    </row>
    <row r="665" spans="1:1" ht="15" customHeight="1">
      <c r="A665" s="272"/>
    </row>
    <row r="666" spans="1:1" ht="15" customHeight="1">
      <c r="A666" s="272"/>
    </row>
    <row r="667" spans="1:1" ht="15" customHeight="1">
      <c r="A667" s="272"/>
    </row>
    <row r="668" spans="1:1" ht="15" customHeight="1">
      <c r="A668" s="272"/>
    </row>
    <row r="669" spans="1:1" ht="15" customHeight="1">
      <c r="A669" s="272"/>
    </row>
    <row r="670" spans="1:1" ht="15" customHeight="1">
      <c r="A670" s="272"/>
    </row>
    <row r="671" spans="1:1" ht="15" customHeight="1">
      <c r="A671" s="272"/>
    </row>
    <row r="672" spans="1:1" ht="15" customHeight="1">
      <c r="A672" s="272"/>
    </row>
    <row r="673" spans="1:1" ht="15" customHeight="1">
      <c r="A673" s="272"/>
    </row>
    <row r="674" spans="1:1" ht="15" customHeight="1">
      <c r="A674" s="272"/>
    </row>
    <row r="675" spans="1:1" ht="15" customHeight="1">
      <c r="A675" s="272"/>
    </row>
    <row r="676" spans="1:1" ht="15" customHeight="1">
      <c r="A676" s="272"/>
    </row>
    <row r="677" spans="1:1" ht="15" customHeight="1">
      <c r="A677" s="272"/>
    </row>
    <row r="678" spans="1:1" ht="15" customHeight="1">
      <c r="A678" s="272"/>
    </row>
    <row r="679" spans="1:1" ht="15" customHeight="1">
      <c r="A679" s="272"/>
    </row>
    <row r="680" spans="1:1" ht="15" customHeight="1">
      <c r="A680" s="272"/>
    </row>
    <row r="681" spans="1:1" ht="15" customHeight="1">
      <c r="A681" s="272"/>
    </row>
    <row r="682" spans="1:1" ht="15" customHeight="1">
      <c r="A682" s="272"/>
    </row>
    <row r="683" spans="1:1" ht="15" customHeight="1">
      <c r="A683" s="272"/>
    </row>
    <row r="684" spans="1:1" ht="15" customHeight="1">
      <c r="A684" s="272"/>
    </row>
    <row r="685" spans="1:1" ht="15" customHeight="1">
      <c r="A685" s="272"/>
    </row>
    <row r="686" spans="1:1" ht="15" customHeight="1">
      <c r="A686" s="272"/>
    </row>
    <row r="687" spans="1:1" ht="15" customHeight="1">
      <c r="A687" s="272"/>
    </row>
    <row r="688" spans="1:1" ht="15" customHeight="1">
      <c r="A688" s="272"/>
    </row>
    <row r="689" spans="1:1" ht="15" customHeight="1">
      <c r="A689" s="272"/>
    </row>
    <row r="690" spans="1:1" ht="15" customHeight="1">
      <c r="A690" s="272"/>
    </row>
    <row r="691" spans="1:1" ht="15" customHeight="1">
      <c r="A691" s="272"/>
    </row>
    <row r="692" spans="1:1" ht="15" customHeight="1">
      <c r="A692" s="272"/>
    </row>
    <row r="693" spans="1:1" ht="15" customHeight="1">
      <c r="A693" s="272"/>
    </row>
    <row r="694" spans="1:1" ht="15" customHeight="1">
      <c r="A694" s="272"/>
    </row>
    <row r="695" spans="1:1" ht="15" customHeight="1">
      <c r="A695" s="272"/>
    </row>
    <row r="696" spans="1:1" ht="15" customHeight="1">
      <c r="A696" s="272"/>
    </row>
    <row r="697" spans="1:1" ht="15" customHeight="1">
      <c r="A697" s="272"/>
    </row>
    <row r="698" spans="1:1" ht="15" customHeight="1">
      <c r="A698" s="272"/>
    </row>
    <row r="699" spans="1:1" ht="15" customHeight="1">
      <c r="A699" s="272"/>
    </row>
    <row r="700" spans="1:1" ht="15" customHeight="1">
      <c r="A700" s="272"/>
    </row>
    <row r="701" spans="1:1" ht="15" customHeight="1">
      <c r="A701" s="272"/>
    </row>
    <row r="702" spans="1:1" ht="15" customHeight="1">
      <c r="A702" s="272"/>
    </row>
    <row r="703" spans="1:1" ht="15" customHeight="1">
      <c r="A703" s="272"/>
    </row>
    <row r="704" spans="1:1" ht="15" customHeight="1">
      <c r="A704" s="272"/>
    </row>
    <row r="705" spans="1:1" ht="15" customHeight="1">
      <c r="A705" s="272"/>
    </row>
    <row r="706" spans="1:1" ht="15" customHeight="1">
      <c r="A706" s="272"/>
    </row>
    <row r="707" spans="1:1" ht="15" customHeight="1">
      <c r="A707" s="272"/>
    </row>
    <row r="708" spans="1:1" ht="15" customHeight="1">
      <c r="A708" s="272"/>
    </row>
    <row r="709" spans="1:1" ht="15" customHeight="1">
      <c r="A709" s="272"/>
    </row>
    <row r="710" spans="1:1" ht="15" customHeight="1">
      <c r="A710" s="272"/>
    </row>
    <row r="711" spans="1:1" ht="15" customHeight="1">
      <c r="A711" s="272"/>
    </row>
    <row r="712" spans="1:1" ht="15" customHeight="1">
      <c r="A712" s="272"/>
    </row>
    <row r="713" spans="1:1" ht="15" customHeight="1">
      <c r="A713" s="272"/>
    </row>
    <row r="714" spans="1:1" ht="15" customHeight="1">
      <c r="A714" s="272"/>
    </row>
    <row r="715" spans="1:1" ht="15" customHeight="1">
      <c r="A715" s="272"/>
    </row>
    <row r="716" spans="1:1" ht="15" customHeight="1">
      <c r="A716" s="272"/>
    </row>
    <row r="717" spans="1:1" ht="15" customHeight="1">
      <c r="A717" s="272"/>
    </row>
    <row r="718" spans="1:1" ht="15" customHeight="1">
      <c r="A718" s="272"/>
    </row>
    <row r="719" spans="1:1" ht="15" customHeight="1">
      <c r="A719" s="272"/>
    </row>
    <row r="720" spans="1:1" ht="15" customHeight="1">
      <c r="A720" s="272"/>
    </row>
    <row r="721" spans="1:1" ht="15" customHeight="1">
      <c r="A721" s="272"/>
    </row>
    <row r="722" spans="1:1" ht="15" customHeight="1">
      <c r="A722" s="272"/>
    </row>
    <row r="723" spans="1:1" ht="15" customHeight="1">
      <c r="A723" s="272"/>
    </row>
    <row r="724" spans="1:1" ht="15" customHeight="1">
      <c r="A724" s="272"/>
    </row>
    <row r="725" spans="1:1" ht="15" customHeight="1">
      <c r="A725" s="272"/>
    </row>
    <row r="726" spans="1:1" ht="15" customHeight="1">
      <c r="A726" s="272"/>
    </row>
    <row r="727" spans="1:1" ht="15" customHeight="1">
      <c r="A727" s="272"/>
    </row>
    <row r="728" spans="1:1" ht="15" customHeight="1">
      <c r="A728" s="272"/>
    </row>
    <row r="729" spans="1:1" ht="15" customHeight="1">
      <c r="A729" s="272"/>
    </row>
    <row r="730" spans="1:1" ht="15" customHeight="1">
      <c r="A730" s="272"/>
    </row>
    <row r="731" spans="1:1" ht="15" customHeight="1">
      <c r="A731" s="272"/>
    </row>
    <row r="732" spans="1:1" ht="15" customHeight="1">
      <c r="A732" s="272"/>
    </row>
    <row r="733" spans="1:1" ht="15" customHeight="1">
      <c r="A733" s="272"/>
    </row>
    <row r="734" spans="1:1" ht="15" customHeight="1">
      <c r="A734" s="272"/>
    </row>
    <row r="735" spans="1:1" ht="15" customHeight="1">
      <c r="A735" s="272"/>
    </row>
    <row r="736" spans="1:1" ht="15" customHeight="1">
      <c r="A736" s="272"/>
    </row>
    <row r="737" spans="1:1" ht="15" customHeight="1">
      <c r="A737" s="272"/>
    </row>
    <row r="738" spans="1:1" ht="15" customHeight="1">
      <c r="A738" s="272"/>
    </row>
    <row r="739" spans="1:1" ht="15" customHeight="1">
      <c r="A739" s="272"/>
    </row>
    <row r="740" spans="1:1" ht="15" customHeight="1">
      <c r="A740" s="272"/>
    </row>
    <row r="741" spans="1:1" ht="15" customHeight="1">
      <c r="A741" s="272"/>
    </row>
    <row r="742" spans="1:1" ht="15" customHeight="1">
      <c r="A742" s="272"/>
    </row>
    <row r="743" spans="1:1" ht="15" customHeight="1">
      <c r="A743" s="272"/>
    </row>
    <row r="744" spans="1:1" ht="15" customHeight="1">
      <c r="A744" s="272"/>
    </row>
    <row r="745" spans="1:1" ht="15" customHeight="1">
      <c r="A745" s="272"/>
    </row>
    <row r="746" spans="1:1" ht="15" customHeight="1">
      <c r="A746" s="272"/>
    </row>
    <row r="747" spans="1:1" ht="15" customHeight="1">
      <c r="A747" s="272"/>
    </row>
    <row r="748" spans="1:1" ht="15" customHeight="1">
      <c r="A748" s="272"/>
    </row>
    <row r="749" spans="1:1" ht="15" customHeight="1">
      <c r="A749" s="272"/>
    </row>
    <row r="750" spans="1:1" ht="15" customHeight="1">
      <c r="A750" s="272"/>
    </row>
    <row r="751" spans="1:1" ht="15" customHeight="1">
      <c r="A751" s="272"/>
    </row>
    <row r="752" spans="1:1" ht="15" customHeight="1">
      <c r="A752" s="272"/>
    </row>
    <row r="753" spans="1:1" ht="15" customHeight="1">
      <c r="A753" s="272"/>
    </row>
    <row r="754" spans="1:1" ht="15" customHeight="1">
      <c r="A754" s="272"/>
    </row>
    <row r="755" spans="1:1" ht="15" customHeight="1">
      <c r="A755" s="272"/>
    </row>
    <row r="756" spans="1:1" ht="15" customHeight="1">
      <c r="A756" s="272"/>
    </row>
    <row r="757" spans="1:1" ht="15" customHeight="1">
      <c r="A757" s="272"/>
    </row>
    <row r="758" spans="1:1" ht="15" customHeight="1">
      <c r="A758" s="272"/>
    </row>
    <row r="759" spans="1:1" ht="15" customHeight="1">
      <c r="A759" s="272"/>
    </row>
    <row r="760" spans="1:1" ht="15" customHeight="1">
      <c r="A760" s="272"/>
    </row>
    <row r="761" spans="1:1" ht="15" customHeight="1">
      <c r="A761" s="272"/>
    </row>
    <row r="762" spans="1:1" ht="15" customHeight="1">
      <c r="A762" s="272"/>
    </row>
    <row r="763" spans="1:1" ht="15" customHeight="1">
      <c r="A763" s="272"/>
    </row>
    <row r="764" spans="1:1" ht="15" customHeight="1">
      <c r="A764" s="272"/>
    </row>
    <row r="765" spans="1:1" ht="15" customHeight="1">
      <c r="A765" s="272"/>
    </row>
    <row r="766" spans="1:1" ht="15" customHeight="1">
      <c r="A766" s="272"/>
    </row>
    <row r="767" spans="1:1" ht="15" customHeight="1">
      <c r="A767" s="272"/>
    </row>
    <row r="768" spans="1:1" ht="15" customHeight="1">
      <c r="A768" s="272"/>
    </row>
    <row r="769" spans="1:1" ht="15" customHeight="1">
      <c r="A769" s="272"/>
    </row>
    <row r="770" spans="1:1" ht="15" customHeight="1">
      <c r="A770" s="272"/>
    </row>
    <row r="771" spans="1:1" ht="15" customHeight="1">
      <c r="A771" s="272"/>
    </row>
    <row r="772" spans="1:1" ht="15" customHeight="1">
      <c r="A772" s="272"/>
    </row>
    <row r="773" spans="1:1" ht="15" customHeight="1">
      <c r="A773" s="272"/>
    </row>
    <row r="774" spans="1:1" ht="15" customHeight="1">
      <c r="A774" s="272"/>
    </row>
    <row r="775" spans="1:1" ht="15" customHeight="1">
      <c r="A775" s="272"/>
    </row>
    <row r="776" spans="1:1" ht="15" customHeight="1">
      <c r="A776" s="272"/>
    </row>
    <row r="777" spans="1:1" ht="15" customHeight="1">
      <c r="A777" s="272"/>
    </row>
    <row r="778" spans="1:1" ht="15" customHeight="1">
      <c r="A778" s="272"/>
    </row>
    <row r="779" spans="1:1" ht="15" customHeight="1">
      <c r="A779" s="272"/>
    </row>
    <row r="780" spans="1:1" ht="15" customHeight="1">
      <c r="A780" s="272"/>
    </row>
    <row r="781" spans="1:1" ht="15" customHeight="1">
      <c r="A781" s="272"/>
    </row>
    <row r="782" spans="1:1" ht="15" customHeight="1">
      <c r="A782" s="272"/>
    </row>
    <row r="783" spans="1:1" ht="15" customHeight="1">
      <c r="A783" s="272"/>
    </row>
    <row r="784" spans="1:1" ht="15" customHeight="1">
      <c r="A784" s="272"/>
    </row>
    <row r="785" spans="1:1" ht="15" customHeight="1">
      <c r="A785" s="272"/>
    </row>
    <row r="786" spans="1:1" ht="15" customHeight="1">
      <c r="A786" s="272"/>
    </row>
    <row r="787" spans="1:1" ht="15" customHeight="1">
      <c r="A787" s="272"/>
    </row>
    <row r="788" spans="1:1" ht="15" customHeight="1">
      <c r="A788" s="272"/>
    </row>
    <row r="789" spans="1:1" ht="15" customHeight="1">
      <c r="A789" s="272"/>
    </row>
    <row r="790" spans="1:1" ht="15" customHeight="1">
      <c r="A790" s="272"/>
    </row>
    <row r="791" spans="1:1" ht="15" customHeight="1">
      <c r="A791" s="272"/>
    </row>
    <row r="792" spans="1:1" ht="15" customHeight="1">
      <c r="A792" s="272"/>
    </row>
    <row r="793" spans="1:1" ht="15" customHeight="1">
      <c r="A793" s="272"/>
    </row>
    <row r="794" spans="1:1" ht="15" customHeight="1">
      <c r="A794" s="272"/>
    </row>
    <row r="795" spans="1:1" ht="15" customHeight="1">
      <c r="A795" s="272"/>
    </row>
    <row r="796" spans="1:1" ht="15" customHeight="1">
      <c r="A796" s="272"/>
    </row>
    <row r="797" spans="1:1" ht="15" customHeight="1">
      <c r="A797" s="272"/>
    </row>
    <row r="798" spans="1:1" ht="15" customHeight="1">
      <c r="A798" s="272"/>
    </row>
    <row r="799" spans="1:1" ht="15" customHeight="1">
      <c r="A799" s="272"/>
    </row>
    <row r="800" spans="1:1" ht="15" customHeight="1">
      <c r="A800" s="272"/>
    </row>
    <row r="801" spans="1:1" ht="15" customHeight="1">
      <c r="A801" s="272"/>
    </row>
    <row r="802" spans="1:1" ht="15" customHeight="1">
      <c r="A802" s="272"/>
    </row>
    <row r="803" spans="1:1" ht="15" customHeight="1">
      <c r="A803" s="272"/>
    </row>
    <row r="804" spans="1:1" ht="15" customHeight="1">
      <c r="A804" s="272"/>
    </row>
    <row r="805" spans="1:1" ht="15" customHeight="1">
      <c r="A805" s="272"/>
    </row>
    <row r="806" spans="1:1" ht="15" customHeight="1">
      <c r="A806" s="272"/>
    </row>
    <row r="807" spans="1:1" ht="15" customHeight="1">
      <c r="A807" s="272"/>
    </row>
    <row r="808" spans="1:1" ht="15" customHeight="1">
      <c r="A808" s="272"/>
    </row>
    <row r="809" spans="1:1" ht="15" customHeight="1">
      <c r="A809" s="272"/>
    </row>
    <row r="810" spans="1:1" ht="15" customHeight="1">
      <c r="A810" s="272"/>
    </row>
    <row r="811" spans="1:1" ht="15" customHeight="1">
      <c r="A811" s="272"/>
    </row>
    <row r="812" spans="1:1" ht="15" customHeight="1">
      <c r="A812" s="272"/>
    </row>
    <row r="813" spans="1:1" ht="15" customHeight="1">
      <c r="A813" s="272"/>
    </row>
    <row r="814" spans="1:1" ht="15" customHeight="1">
      <c r="A814" s="272"/>
    </row>
    <row r="815" spans="1:1" ht="15" customHeight="1">
      <c r="A815" s="272"/>
    </row>
    <row r="816" spans="1:1" ht="15" customHeight="1">
      <c r="A816" s="272"/>
    </row>
    <row r="817" spans="1:1" ht="15" customHeight="1">
      <c r="A817" s="272"/>
    </row>
    <row r="818" spans="1:1" ht="15" customHeight="1">
      <c r="A818" s="272"/>
    </row>
    <row r="819" spans="1:1" ht="15" customHeight="1">
      <c r="A819" s="272"/>
    </row>
    <row r="820" spans="1:1" ht="15" customHeight="1">
      <c r="A820" s="272"/>
    </row>
    <row r="821" spans="1:1" ht="15" customHeight="1">
      <c r="A821" s="272"/>
    </row>
    <row r="822" spans="1:1" ht="15" customHeight="1">
      <c r="A822" s="272"/>
    </row>
    <row r="823" spans="1:1" ht="15" customHeight="1">
      <c r="A823" s="272"/>
    </row>
    <row r="824" spans="1:1" ht="15" customHeight="1">
      <c r="A824" s="272"/>
    </row>
    <row r="825" spans="1:1" ht="15" customHeight="1">
      <c r="A825" s="272"/>
    </row>
    <row r="826" spans="1:1" ht="15" customHeight="1">
      <c r="A826" s="272"/>
    </row>
    <row r="827" spans="1:1" ht="15" customHeight="1">
      <c r="A827" s="272"/>
    </row>
    <row r="828" spans="1:1" ht="15" customHeight="1">
      <c r="A828" s="272"/>
    </row>
    <row r="829" spans="1:1" ht="15" customHeight="1">
      <c r="A829" s="272"/>
    </row>
    <row r="830" spans="1:1" ht="15" customHeight="1">
      <c r="A830" s="272"/>
    </row>
    <row r="831" spans="1:1" ht="15" customHeight="1">
      <c r="A831" s="272"/>
    </row>
    <row r="832" spans="1:1" ht="15" customHeight="1">
      <c r="A832" s="272"/>
    </row>
    <row r="833" spans="1:1" ht="15" customHeight="1">
      <c r="A833" s="272"/>
    </row>
    <row r="834" spans="1:1" ht="15" customHeight="1">
      <c r="A834" s="272"/>
    </row>
    <row r="835" spans="1:1" ht="15" customHeight="1">
      <c r="A835" s="272"/>
    </row>
    <row r="836" spans="1:1" ht="15" customHeight="1">
      <c r="A836" s="272"/>
    </row>
    <row r="837" spans="1:1" ht="15" customHeight="1">
      <c r="A837" s="272"/>
    </row>
    <row r="838" spans="1:1" ht="15" customHeight="1">
      <c r="A838" s="272"/>
    </row>
    <row r="839" spans="1:1" ht="15" customHeight="1">
      <c r="A839" s="272"/>
    </row>
    <row r="840" spans="1:1" ht="15" customHeight="1">
      <c r="A840" s="272"/>
    </row>
    <row r="841" spans="1:1" ht="15" customHeight="1">
      <c r="A841" s="272"/>
    </row>
    <row r="842" spans="1:1" ht="15" customHeight="1">
      <c r="A842" s="272"/>
    </row>
    <row r="843" spans="1:1" ht="15" customHeight="1">
      <c r="A843" s="272"/>
    </row>
    <row r="844" spans="1:1" ht="15" customHeight="1">
      <c r="A844" s="272"/>
    </row>
    <row r="845" spans="1:1" ht="15" customHeight="1">
      <c r="A845" s="272"/>
    </row>
    <row r="846" spans="1:1" ht="15" customHeight="1">
      <c r="A846" s="272"/>
    </row>
    <row r="847" spans="1:1" ht="15" customHeight="1">
      <c r="A847" s="272"/>
    </row>
    <row r="848" spans="1:1" ht="15" customHeight="1">
      <c r="A848" s="272"/>
    </row>
    <row r="849" spans="1:1" ht="15" customHeight="1">
      <c r="A849" s="272"/>
    </row>
    <row r="850" spans="1:1" ht="15" customHeight="1">
      <c r="A850" s="272"/>
    </row>
    <row r="851" spans="1:1" ht="15" customHeight="1">
      <c r="A851" s="272"/>
    </row>
    <row r="852" spans="1:1" ht="15" customHeight="1">
      <c r="A852" s="272"/>
    </row>
    <row r="853" spans="1:1" ht="15" customHeight="1">
      <c r="A853" s="272"/>
    </row>
    <row r="854" spans="1:1" ht="15" customHeight="1">
      <c r="A854" s="272"/>
    </row>
    <row r="855" spans="1:1" ht="15" customHeight="1">
      <c r="A855" s="272"/>
    </row>
    <row r="856" spans="1:1" ht="15" customHeight="1">
      <c r="A856" s="272"/>
    </row>
    <row r="857" spans="1:1" ht="15" customHeight="1">
      <c r="A857" s="272"/>
    </row>
    <row r="858" spans="1:1" ht="15" customHeight="1">
      <c r="A858" s="272"/>
    </row>
    <row r="859" spans="1:1" ht="15" customHeight="1">
      <c r="A859" s="272"/>
    </row>
    <row r="860" spans="1:1" ht="15" customHeight="1">
      <c r="A860" s="272"/>
    </row>
    <row r="861" spans="1:1" ht="15" customHeight="1">
      <c r="A861" s="272"/>
    </row>
    <row r="862" spans="1:1" ht="15" customHeight="1">
      <c r="A862" s="272"/>
    </row>
    <row r="863" spans="1:1" ht="15" customHeight="1">
      <c r="A863" s="272"/>
    </row>
    <row r="864" spans="1:1" ht="15" customHeight="1">
      <c r="A864" s="272"/>
    </row>
    <row r="865" spans="1:1" ht="15" customHeight="1">
      <c r="A865" s="272"/>
    </row>
    <row r="866" spans="1:1" ht="15" customHeight="1">
      <c r="A866" s="272"/>
    </row>
    <row r="867" spans="1:1" ht="15" customHeight="1">
      <c r="A867" s="272"/>
    </row>
    <row r="868" spans="1:1" ht="15" customHeight="1">
      <c r="A868" s="272"/>
    </row>
    <row r="869" spans="1:1" ht="15" customHeight="1">
      <c r="A869" s="272"/>
    </row>
    <row r="870" spans="1:1" ht="15" customHeight="1">
      <c r="A870" s="272"/>
    </row>
    <row r="871" spans="1:1" ht="15" customHeight="1">
      <c r="A871" s="272"/>
    </row>
    <row r="872" spans="1:1" ht="15" customHeight="1">
      <c r="A872" s="272"/>
    </row>
    <row r="873" spans="1:1" ht="15" customHeight="1">
      <c r="A873" s="272"/>
    </row>
    <row r="874" spans="1:1" ht="15" customHeight="1">
      <c r="A874" s="272"/>
    </row>
    <row r="875" spans="1:1" ht="15" customHeight="1">
      <c r="A875" s="272"/>
    </row>
    <row r="876" spans="1:1" ht="15" customHeight="1">
      <c r="A876" s="272"/>
    </row>
    <row r="877" spans="1:1" ht="15" customHeight="1">
      <c r="A877" s="272"/>
    </row>
    <row r="878" spans="1:1" ht="15" customHeight="1">
      <c r="A878" s="272"/>
    </row>
    <row r="879" spans="1:1" ht="15" customHeight="1">
      <c r="A879" s="272"/>
    </row>
    <row r="880" spans="1:1" ht="15" customHeight="1">
      <c r="A880" s="272"/>
    </row>
    <row r="881" spans="1:1" ht="15" customHeight="1">
      <c r="A881" s="272"/>
    </row>
    <row r="882" spans="1:1" ht="15" customHeight="1">
      <c r="A882" s="272"/>
    </row>
    <row r="883" spans="1:1" ht="15" customHeight="1">
      <c r="A883" s="272"/>
    </row>
    <row r="884" spans="1:1" ht="15" customHeight="1">
      <c r="A884" s="272"/>
    </row>
    <row r="885" spans="1:1" ht="15" customHeight="1">
      <c r="A885" s="272"/>
    </row>
    <row r="886" spans="1:1" ht="15" customHeight="1">
      <c r="A886" s="272"/>
    </row>
    <row r="887" spans="1:1" ht="15" customHeight="1">
      <c r="A887" s="272"/>
    </row>
    <row r="888" spans="1:1" ht="15" customHeight="1">
      <c r="A888" s="272"/>
    </row>
    <row r="889" spans="1:1" ht="15" customHeight="1">
      <c r="A889" s="272"/>
    </row>
    <row r="890" spans="1:1" ht="15" customHeight="1">
      <c r="A890" s="272"/>
    </row>
    <row r="891" spans="1:1" ht="15" customHeight="1">
      <c r="A891" s="272"/>
    </row>
    <row r="892" spans="1:1" ht="15" customHeight="1">
      <c r="A892" s="272"/>
    </row>
    <row r="893" spans="1:1" ht="15" customHeight="1">
      <c r="A893" s="272"/>
    </row>
    <row r="894" spans="1:1" ht="15" customHeight="1">
      <c r="A894" s="272"/>
    </row>
    <row r="895" spans="1:1" ht="15" customHeight="1">
      <c r="A895" s="272"/>
    </row>
    <row r="896" spans="1:1" ht="15" customHeight="1">
      <c r="A896" s="272"/>
    </row>
    <row r="897" spans="1:1" ht="15" customHeight="1">
      <c r="A897" s="272"/>
    </row>
    <row r="898" spans="1:1" ht="15" customHeight="1">
      <c r="A898" s="272"/>
    </row>
    <row r="899" spans="1:1" ht="15" customHeight="1">
      <c r="A899" s="272"/>
    </row>
    <row r="900" spans="1:1" ht="15" customHeight="1">
      <c r="A900" s="272"/>
    </row>
    <row r="901" spans="1:1" ht="15" customHeight="1">
      <c r="A901" s="272"/>
    </row>
    <row r="902" spans="1:1" ht="15" customHeight="1">
      <c r="A902" s="272"/>
    </row>
    <row r="903" spans="1:1" ht="15" customHeight="1">
      <c r="A903" s="272"/>
    </row>
    <row r="904" spans="1:1" ht="15" customHeight="1">
      <c r="A904" s="272"/>
    </row>
    <row r="905" spans="1:1" ht="15" customHeight="1">
      <c r="A905" s="272"/>
    </row>
    <row r="906" spans="1:1" ht="15" customHeight="1">
      <c r="A906" s="272"/>
    </row>
    <row r="907" spans="1:1" ht="15" customHeight="1">
      <c r="A907" s="272"/>
    </row>
    <row r="908" spans="1:1" ht="15" customHeight="1">
      <c r="A908" s="272"/>
    </row>
    <row r="909" spans="1:1" ht="15" customHeight="1">
      <c r="A909" s="272"/>
    </row>
    <row r="910" spans="1:1" ht="15" customHeight="1">
      <c r="A910" s="272"/>
    </row>
    <row r="911" spans="1:1" ht="15" customHeight="1">
      <c r="A911" s="272"/>
    </row>
    <row r="912" spans="1:1" ht="15" customHeight="1">
      <c r="A912" s="272"/>
    </row>
    <row r="913" spans="1:1" ht="15" customHeight="1">
      <c r="A913" s="272"/>
    </row>
    <row r="914" spans="1:1" ht="15" customHeight="1">
      <c r="A914" s="272"/>
    </row>
    <row r="915" spans="1:1" ht="15" customHeight="1">
      <c r="A915" s="272"/>
    </row>
    <row r="916" spans="1:1" ht="15" customHeight="1">
      <c r="A916" s="272"/>
    </row>
    <row r="917" spans="1:1" ht="15" customHeight="1">
      <c r="A917" s="272"/>
    </row>
    <row r="918" spans="1:1" ht="15" customHeight="1">
      <c r="A918" s="272"/>
    </row>
    <row r="919" spans="1:1" ht="15" customHeight="1">
      <c r="A919" s="272"/>
    </row>
    <row r="920" spans="1:1" ht="15" customHeight="1">
      <c r="A920" s="272"/>
    </row>
    <row r="921" spans="1:1" ht="15" customHeight="1">
      <c r="A921" s="272"/>
    </row>
    <row r="922" spans="1:1" ht="15" customHeight="1">
      <c r="A922" s="272"/>
    </row>
    <row r="923" spans="1:1" ht="15" customHeight="1">
      <c r="A923" s="272"/>
    </row>
    <row r="924" spans="1:1" ht="15" customHeight="1">
      <c r="A924" s="272"/>
    </row>
    <row r="925" spans="1:1" ht="15" customHeight="1">
      <c r="A925" s="272"/>
    </row>
    <row r="926" spans="1:1" ht="15" customHeight="1">
      <c r="A926" s="272"/>
    </row>
    <row r="927" spans="1:1" ht="15" customHeight="1">
      <c r="A927" s="272"/>
    </row>
    <row r="928" spans="1:1" ht="15" customHeight="1">
      <c r="A928" s="272"/>
    </row>
    <row r="929" spans="1:1" ht="15" customHeight="1">
      <c r="A929" s="272"/>
    </row>
    <row r="930" spans="1:1" ht="15" customHeight="1">
      <c r="A930" s="272"/>
    </row>
    <row r="931" spans="1:1" ht="15" customHeight="1">
      <c r="A931" s="272"/>
    </row>
    <row r="932" spans="1:1" ht="15" customHeight="1">
      <c r="A932" s="272"/>
    </row>
    <row r="933" spans="1:1" ht="15" customHeight="1">
      <c r="A933" s="272"/>
    </row>
    <row r="934" spans="1:1" ht="15" customHeight="1">
      <c r="A934" s="272"/>
    </row>
    <row r="935" spans="1:1" ht="15" customHeight="1">
      <c r="A935" s="272"/>
    </row>
    <row r="936" spans="1:1" ht="15" customHeight="1">
      <c r="A936" s="272"/>
    </row>
    <row r="937" spans="1:1" ht="15" customHeight="1">
      <c r="A937" s="272"/>
    </row>
    <row r="938" spans="1:1" ht="15" customHeight="1">
      <c r="A938" s="272"/>
    </row>
    <row r="939" spans="1:1" ht="15" customHeight="1">
      <c r="A939" s="272"/>
    </row>
    <row r="940" spans="1:1" ht="15" customHeight="1">
      <c r="A940" s="272"/>
    </row>
    <row r="941" spans="1:1" ht="15" customHeight="1">
      <c r="A941" s="272"/>
    </row>
    <row r="942" spans="1:1" ht="15" customHeight="1">
      <c r="A942" s="272"/>
    </row>
    <row r="943" spans="1:1" ht="15" customHeight="1">
      <c r="A943" s="272"/>
    </row>
    <row r="944" spans="1:1" ht="15" customHeight="1">
      <c r="A944" s="272"/>
    </row>
    <row r="945" spans="1:1" ht="15" customHeight="1">
      <c r="A945" s="272"/>
    </row>
    <row r="946" spans="1:1" ht="15" customHeight="1">
      <c r="A946" s="272"/>
    </row>
    <row r="947" spans="1:1" ht="15" customHeight="1">
      <c r="A947" s="272"/>
    </row>
    <row r="948" spans="1:1" ht="15" customHeight="1">
      <c r="A948" s="272"/>
    </row>
    <row r="949" spans="1:1" ht="15" customHeight="1">
      <c r="A949" s="272"/>
    </row>
    <row r="950" spans="1:1" ht="15" customHeight="1">
      <c r="A950" s="272"/>
    </row>
    <row r="951" spans="1:1" ht="15" customHeight="1">
      <c r="A951" s="272"/>
    </row>
    <row r="952" spans="1:1" ht="15" customHeight="1">
      <c r="A952" s="272"/>
    </row>
    <row r="953" spans="1:1" ht="15" customHeight="1">
      <c r="A953" s="272"/>
    </row>
    <row r="954" spans="1:1" ht="15" customHeight="1">
      <c r="A954" s="272"/>
    </row>
    <row r="955" spans="1:1" ht="15" customHeight="1">
      <c r="A955" s="272"/>
    </row>
    <row r="956" spans="1:1" ht="15" customHeight="1">
      <c r="A956" s="272"/>
    </row>
    <row r="957" spans="1:1" ht="15" customHeight="1">
      <c r="A957" s="272"/>
    </row>
    <row r="958" spans="1:1" ht="15" customHeight="1">
      <c r="A958" s="272"/>
    </row>
    <row r="959" spans="1:1" ht="15" customHeight="1">
      <c r="A959" s="272"/>
    </row>
    <row r="960" spans="1:1" ht="15" customHeight="1">
      <c r="A960" s="272"/>
    </row>
    <row r="961" spans="1:1" ht="15" customHeight="1">
      <c r="A961" s="272"/>
    </row>
    <row r="962" spans="1:1" ht="15" customHeight="1">
      <c r="A962" s="272"/>
    </row>
    <row r="963" spans="1:1" ht="15" customHeight="1">
      <c r="A963" s="272"/>
    </row>
    <row r="964" spans="1:1" ht="15" customHeight="1">
      <c r="A964" s="272"/>
    </row>
    <row r="965" spans="1:1" ht="15" customHeight="1">
      <c r="A965" s="272"/>
    </row>
    <row r="966" spans="1:1" ht="15" customHeight="1">
      <c r="A966" s="272"/>
    </row>
    <row r="967" spans="1:1" ht="15" customHeight="1">
      <c r="A967" s="272"/>
    </row>
    <row r="968" spans="1:1" ht="15" customHeight="1">
      <c r="A968" s="272"/>
    </row>
    <row r="969" spans="1:1" ht="15" customHeight="1">
      <c r="A969" s="272"/>
    </row>
    <row r="970" spans="1:1" ht="15" customHeight="1">
      <c r="A970" s="272"/>
    </row>
    <row r="971" spans="1:1" ht="15" customHeight="1">
      <c r="A971" s="272"/>
    </row>
    <row r="972" spans="1:1" ht="15" customHeight="1">
      <c r="A972" s="272"/>
    </row>
    <row r="973" spans="1:1" ht="15" customHeight="1">
      <c r="A973" s="272"/>
    </row>
    <row r="974" spans="1:1" ht="15" customHeight="1">
      <c r="A974" s="272"/>
    </row>
    <row r="975" spans="1:1" ht="15" customHeight="1">
      <c r="A975" s="272"/>
    </row>
    <row r="976" spans="1:1" ht="15" customHeight="1">
      <c r="A976" s="272"/>
    </row>
    <row r="977" spans="1:1" ht="15" customHeight="1">
      <c r="A977" s="272"/>
    </row>
    <row r="978" spans="1:1" ht="15" customHeight="1">
      <c r="A978" s="272"/>
    </row>
    <row r="979" spans="1:1" ht="15" customHeight="1">
      <c r="A979" s="272"/>
    </row>
    <row r="980" spans="1:1" ht="15" customHeight="1">
      <c r="A980" s="272"/>
    </row>
    <row r="981" spans="1:1" ht="15" customHeight="1">
      <c r="A981" s="272"/>
    </row>
    <row r="982" spans="1:1" ht="15" customHeight="1">
      <c r="A982" s="272"/>
    </row>
    <row r="983" spans="1:1" ht="15" customHeight="1">
      <c r="A983" s="272"/>
    </row>
    <row r="984" spans="1:1" ht="15" customHeight="1">
      <c r="A984" s="272"/>
    </row>
    <row r="985" spans="1:1" ht="15" customHeight="1">
      <c r="A985" s="272"/>
    </row>
    <row r="986" spans="1:1" ht="15" customHeight="1">
      <c r="A986" s="272"/>
    </row>
    <row r="987" spans="1:1" ht="15" customHeight="1">
      <c r="A987" s="272"/>
    </row>
    <row r="988" spans="1:1" ht="15" customHeight="1">
      <c r="A988" s="272"/>
    </row>
    <row r="989" spans="1:1" ht="15" customHeight="1">
      <c r="A989" s="272"/>
    </row>
    <row r="990" spans="1:1" ht="15" customHeight="1">
      <c r="A990" s="272"/>
    </row>
    <row r="991" spans="1:1" ht="15" customHeight="1">
      <c r="A991" s="272"/>
    </row>
    <row r="992" spans="1:1" ht="15" customHeight="1">
      <c r="A992" s="272"/>
    </row>
    <row r="993" spans="1:1" ht="15" customHeight="1">
      <c r="A993" s="272"/>
    </row>
    <row r="994" spans="1:1" ht="15" customHeight="1">
      <c r="A994" s="272"/>
    </row>
    <row r="995" spans="1:1" ht="15" customHeight="1">
      <c r="A995" s="272"/>
    </row>
    <row r="996" spans="1:1" ht="15" customHeight="1">
      <c r="A996" s="272"/>
    </row>
    <row r="997" spans="1:1" ht="15" customHeight="1">
      <c r="A997" s="272"/>
    </row>
    <row r="998" spans="1:1" ht="15" customHeight="1">
      <c r="A998" s="272"/>
    </row>
    <row r="999" spans="1:1" ht="15" customHeight="1">
      <c r="A999" s="272"/>
    </row>
    <row r="1000" spans="1:1" ht="15" customHeight="1">
      <c r="A1000" s="272"/>
    </row>
    <row r="1001" spans="1:1" ht="15" customHeight="1">
      <c r="A1001" s="272"/>
    </row>
    <row r="1002" spans="1:1" ht="15" customHeight="1">
      <c r="A1002" s="272"/>
    </row>
    <row r="1003" spans="1:1" ht="15" customHeight="1">
      <c r="A1003" s="272"/>
    </row>
    <row r="1004" spans="1:1" ht="15" customHeight="1">
      <c r="A1004" s="272"/>
    </row>
    <row r="1005" spans="1:1" ht="15" customHeight="1">
      <c r="A1005" s="272"/>
    </row>
    <row r="1006" spans="1:1" ht="15" customHeight="1">
      <c r="A1006" s="272"/>
    </row>
    <row r="1007" spans="1:1" ht="15" customHeight="1">
      <c r="A1007" s="272"/>
    </row>
    <row r="1008" spans="1:1" ht="15" customHeight="1">
      <c r="A1008" s="272"/>
    </row>
    <row r="1009" spans="1:1" ht="15" customHeight="1">
      <c r="A1009" s="272"/>
    </row>
    <row r="1010" spans="1:1" ht="15" customHeight="1">
      <c r="A1010" s="272"/>
    </row>
    <row r="1011" spans="1:1" ht="15" customHeight="1">
      <c r="A1011" s="272"/>
    </row>
    <row r="1012" spans="1:1" ht="15" customHeight="1">
      <c r="A1012" s="272"/>
    </row>
    <row r="1013" spans="1:1" ht="15" customHeight="1">
      <c r="A1013" s="272"/>
    </row>
    <row r="1014" spans="1:1" ht="15" customHeight="1">
      <c r="A1014" s="272"/>
    </row>
    <row r="1015" spans="1:1" ht="15" customHeight="1">
      <c r="A1015" s="272"/>
    </row>
    <row r="1016" spans="1:1" ht="15" customHeight="1">
      <c r="A1016" s="272"/>
    </row>
    <row r="1017" spans="1:1" ht="15" customHeight="1">
      <c r="A1017" s="272"/>
    </row>
    <row r="1018" spans="1:1" ht="15" customHeight="1">
      <c r="A1018" s="272"/>
    </row>
    <row r="1019" spans="1:1" ht="15" customHeight="1">
      <c r="A1019" s="272"/>
    </row>
    <row r="1020" spans="1:1" ht="15" customHeight="1">
      <c r="A1020" s="272"/>
    </row>
    <row r="1021" spans="1:1" ht="15" customHeight="1">
      <c r="A1021" s="272"/>
    </row>
    <row r="1022" spans="1:1" ht="15" customHeight="1">
      <c r="A1022" s="272"/>
    </row>
    <row r="1023" spans="1:1" ht="15" customHeight="1">
      <c r="A1023" s="272"/>
    </row>
    <row r="1024" spans="1:1" ht="15" customHeight="1">
      <c r="A1024" s="272"/>
    </row>
    <row r="1025" spans="1:1" ht="15" customHeight="1">
      <c r="A1025" s="272"/>
    </row>
    <row r="1026" spans="1:1" ht="15" customHeight="1">
      <c r="A1026" s="272"/>
    </row>
    <row r="1027" spans="1:1" ht="15" customHeight="1">
      <c r="A1027" s="272"/>
    </row>
    <row r="1028" spans="1:1" ht="15" customHeight="1">
      <c r="A1028" s="272"/>
    </row>
    <row r="1029" spans="1:1" ht="15" customHeight="1">
      <c r="A1029" s="272"/>
    </row>
    <row r="1030" spans="1:1" ht="15" customHeight="1">
      <c r="A1030" s="272"/>
    </row>
    <row r="1031" spans="1:1" ht="15" customHeight="1">
      <c r="A1031" s="272"/>
    </row>
    <row r="1032" spans="1:1" ht="15" customHeight="1">
      <c r="A1032" s="272"/>
    </row>
    <row r="1033" spans="1:1" ht="15" customHeight="1">
      <c r="A1033" s="272"/>
    </row>
    <row r="1034" spans="1:1" ht="15" customHeight="1">
      <c r="A1034" s="272"/>
    </row>
    <row r="1035" spans="1:1" ht="15" customHeight="1">
      <c r="A1035" s="272"/>
    </row>
    <row r="1036" spans="1:1" ht="15" customHeight="1">
      <c r="A1036" s="272"/>
    </row>
    <row r="1037" spans="1:1" ht="15" customHeight="1">
      <c r="A1037" s="272"/>
    </row>
    <row r="1038" spans="1:1" ht="15" customHeight="1">
      <c r="A1038" s="272"/>
    </row>
    <row r="1039" spans="1:1" ht="15" customHeight="1">
      <c r="A1039" s="272"/>
    </row>
    <row r="1040" spans="1:1" ht="15" customHeight="1">
      <c r="A1040" s="272"/>
    </row>
    <row r="1041" spans="1:1" ht="15" customHeight="1">
      <c r="A1041" s="272"/>
    </row>
    <row r="1042" spans="1:1" ht="15" customHeight="1">
      <c r="A1042" s="272"/>
    </row>
    <row r="1043" spans="1:1" ht="15" customHeight="1">
      <c r="A1043" s="272"/>
    </row>
    <row r="1044" spans="1:1" ht="15" customHeight="1">
      <c r="A1044" s="272"/>
    </row>
    <row r="1045" spans="1:1" ht="15" customHeight="1">
      <c r="A1045" s="272"/>
    </row>
    <row r="1046" spans="1:1" ht="15" customHeight="1">
      <c r="A1046" s="272"/>
    </row>
    <row r="1047" spans="1:1" ht="15" customHeight="1">
      <c r="A1047" s="272"/>
    </row>
    <row r="1048" spans="1:1" ht="15" customHeight="1">
      <c r="A1048" s="272"/>
    </row>
    <row r="1049" spans="1:1" ht="15" customHeight="1">
      <c r="A1049" s="272"/>
    </row>
    <row r="1050" spans="1:1" ht="15" customHeight="1">
      <c r="A1050" s="272"/>
    </row>
    <row r="1051" spans="1:1" ht="15" customHeight="1">
      <c r="A1051" s="272"/>
    </row>
    <row r="1052" spans="1:1" ht="15" customHeight="1">
      <c r="A1052" s="272"/>
    </row>
    <row r="1053" spans="1:1" ht="15" customHeight="1">
      <c r="A1053" s="272"/>
    </row>
    <row r="1054" spans="1:1" ht="15" customHeight="1">
      <c r="A1054" s="272"/>
    </row>
    <row r="1055" spans="1:1" ht="15" customHeight="1">
      <c r="A1055" s="272"/>
    </row>
    <row r="1056" spans="1:1" ht="15" customHeight="1">
      <c r="A1056" s="272"/>
    </row>
    <row r="1057" spans="1:1" ht="15" customHeight="1">
      <c r="A1057" s="272"/>
    </row>
    <row r="1058" spans="1:1" ht="15" customHeight="1">
      <c r="A1058" s="272"/>
    </row>
    <row r="1059" spans="1:1" ht="15" customHeight="1">
      <c r="A1059" s="272"/>
    </row>
    <row r="1060" spans="1:1" ht="15" customHeight="1">
      <c r="A1060" s="272"/>
    </row>
    <row r="1061" spans="1:1" ht="15" customHeight="1">
      <c r="A1061" s="272"/>
    </row>
    <row r="1062" spans="1:1" ht="15" customHeight="1">
      <c r="A1062" s="272"/>
    </row>
    <row r="1063" spans="1:1" ht="15" customHeight="1">
      <c r="A1063" s="272"/>
    </row>
    <row r="1064" spans="1:1" ht="15" customHeight="1">
      <c r="A1064" s="272"/>
    </row>
    <row r="1065" spans="1:1" ht="15" customHeight="1">
      <c r="A1065" s="272"/>
    </row>
    <row r="1066" spans="1:1" ht="15" customHeight="1">
      <c r="A1066" s="272"/>
    </row>
    <row r="1067" spans="1:1" ht="15" customHeight="1">
      <c r="A1067" s="272"/>
    </row>
    <row r="1068" spans="1:1" ht="15" customHeight="1">
      <c r="A1068" s="272"/>
    </row>
    <row r="1069" spans="1:1" ht="15" customHeight="1">
      <c r="A1069" s="272"/>
    </row>
    <row r="1070" spans="1:1" ht="15" customHeight="1">
      <c r="A1070" s="272"/>
    </row>
    <row r="1071" spans="1:1" ht="15" customHeight="1">
      <c r="A1071" s="272"/>
    </row>
    <row r="1072" spans="1:1" ht="15" customHeight="1">
      <c r="A1072" s="272"/>
    </row>
    <row r="1073" spans="1:1" ht="15" customHeight="1">
      <c r="A1073" s="272"/>
    </row>
    <row r="1074" spans="1:1" ht="15" customHeight="1">
      <c r="A1074" s="272"/>
    </row>
    <row r="1075" spans="1:1" ht="15" customHeight="1">
      <c r="A1075" s="272"/>
    </row>
    <row r="1076" spans="1:1" ht="15" customHeight="1">
      <c r="A1076" s="272"/>
    </row>
  </sheetData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showGridLines="0" zoomScaleNormal="100" workbookViewId="0"/>
  </sheetViews>
  <sheetFormatPr defaultRowHeight="15"/>
  <cols>
    <col min="1" max="1" width="7.28515625" style="47" customWidth="1"/>
    <col min="2" max="3" width="10" style="19" customWidth="1"/>
    <col min="4" max="4" width="10" style="11" customWidth="1"/>
    <col min="5" max="237" width="9.140625" style="11"/>
    <col min="238" max="238" width="26.140625" style="11" customWidth="1"/>
    <col min="239" max="239" width="7.28515625" style="11" customWidth="1"/>
    <col min="240" max="242" width="10" style="11" customWidth="1"/>
    <col min="243" max="243" width="9.42578125" style="11" bestFit="1" customWidth="1"/>
    <col min="244" max="244" width="9.140625" style="11"/>
    <col min="245" max="248" width="7.7109375" style="11" customWidth="1"/>
    <col min="249" max="249" width="13.7109375" style="11" bestFit="1" customWidth="1"/>
    <col min="250" max="250" width="19.140625" style="11" bestFit="1" customWidth="1"/>
    <col min="251" max="251" width="9.140625" style="11"/>
    <col min="252" max="252" width="8.85546875" style="11" customWidth="1"/>
    <col min="253" max="253" width="10" style="11" customWidth="1"/>
    <col min="254" max="258" width="8.85546875" style="11" customWidth="1"/>
    <col min="259" max="493" width="9.140625" style="11"/>
    <col min="494" max="494" width="26.140625" style="11" customWidth="1"/>
    <col min="495" max="495" width="7.28515625" style="11" customWidth="1"/>
    <col min="496" max="498" width="10" style="11" customWidth="1"/>
    <col min="499" max="499" width="9.42578125" style="11" bestFit="1" customWidth="1"/>
    <col min="500" max="500" width="9.140625" style="11"/>
    <col min="501" max="504" width="7.7109375" style="11" customWidth="1"/>
    <col min="505" max="505" width="13.7109375" style="11" bestFit="1" customWidth="1"/>
    <col min="506" max="506" width="19.140625" style="11" bestFit="1" customWidth="1"/>
    <col min="507" max="507" width="9.140625" style="11"/>
    <col min="508" max="508" width="8.85546875" style="11" customWidth="1"/>
    <col min="509" max="509" width="10" style="11" customWidth="1"/>
    <col min="510" max="514" width="8.85546875" style="11" customWidth="1"/>
    <col min="515" max="749" width="9.140625" style="11"/>
    <col min="750" max="750" width="26.140625" style="11" customWidth="1"/>
    <col min="751" max="751" width="7.28515625" style="11" customWidth="1"/>
    <col min="752" max="754" width="10" style="11" customWidth="1"/>
    <col min="755" max="755" width="9.42578125" style="11" bestFit="1" customWidth="1"/>
    <col min="756" max="756" width="9.140625" style="11"/>
    <col min="757" max="760" width="7.7109375" style="11" customWidth="1"/>
    <col min="761" max="761" width="13.7109375" style="11" bestFit="1" customWidth="1"/>
    <col min="762" max="762" width="19.140625" style="11" bestFit="1" customWidth="1"/>
    <col min="763" max="763" width="9.140625" style="11"/>
    <col min="764" max="764" width="8.85546875" style="11" customWidth="1"/>
    <col min="765" max="765" width="10" style="11" customWidth="1"/>
    <col min="766" max="770" width="8.85546875" style="11" customWidth="1"/>
    <col min="771" max="1005" width="9.140625" style="11"/>
    <col min="1006" max="1006" width="26.140625" style="11" customWidth="1"/>
    <col min="1007" max="1007" width="7.28515625" style="11" customWidth="1"/>
    <col min="1008" max="1010" width="10" style="11" customWidth="1"/>
    <col min="1011" max="1011" width="9.42578125" style="11" bestFit="1" customWidth="1"/>
    <col min="1012" max="1012" width="9.140625" style="11"/>
    <col min="1013" max="1016" width="7.7109375" style="11" customWidth="1"/>
    <col min="1017" max="1017" width="13.7109375" style="11" bestFit="1" customWidth="1"/>
    <col min="1018" max="1018" width="19.140625" style="11" bestFit="1" customWidth="1"/>
    <col min="1019" max="1019" width="9.140625" style="11"/>
    <col min="1020" max="1020" width="8.85546875" style="11" customWidth="1"/>
    <col min="1021" max="1021" width="10" style="11" customWidth="1"/>
    <col min="1022" max="1026" width="8.85546875" style="11" customWidth="1"/>
    <col min="1027" max="1261" width="9.140625" style="11"/>
    <col min="1262" max="1262" width="26.140625" style="11" customWidth="1"/>
    <col min="1263" max="1263" width="7.28515625" style="11" customWidth="1"/>
    <col min="1264" max="1266" width="10" style="11" customWidth="1"/>
    <col min="1267" max="1267" width="9.42578125" style="11" bestFit="1" customWidth="1"/>
    <col min="1268" max="1268" width="9.140625" style="11"/>
    <col min="1269" max="1272" width="7.7109375" style="11" customWidth="1"/>
    <col min="1273" max="1273" width="13.7109375" style="11" bestFit="1" customWidth="1"/>
    <col min="1274" max="1274" width="19.140625" style="11" bestFit="1" customWidth="1"/>
    <col min="1275" max="1275" width="9.140625" style="11"/>
    <col min="1276" max="1276" width="8.85546875" style="11" customWidth="1"/>
    <col min="1277" max="1277" width="10" style="11" customWidth="1"/>
    <col min="1278" max="1282" width="8.85546875" style="11" customWidth="1"/>
    <col min="1283" max="1517" width="9.140625" style="11"/>
    <col min="1518" max="1518" width="26.140625" style="11" customWidth="1"/>
    <col min="1519" max="1519" width="7.28515625" style="11" customWidth="1"/>
    <col min="1520" max="1522" width="10" style="11" customWidth="1"/>
    <col min="1523" max="1523" width="9.42578125" style="11" bestFit="1" customWidth="1"/>
    <col min="1524" max="1524" width="9.140625" style="11"/>
    <col min="1525" max="1528" width="7.7109375" style="11" customWidth="1"/>
    <col min="1529" max="1529" width="13.7109375" style="11" bestFit="1" customWidth="1"/>
    <col min="1530" max="1530" width="19.140625" style="11" bestFit="1" customWidth="1"/>
    <col min="1531" max="1531" width="9.140625" style="11"/>
    <col min="1532" max="1532" width="8.85546875" style="11" customWidth="1"/>
    <col min="1533" max="1533" width="10" style="11" customWidth="1"/>
    <col min="1534" max="1538" width="8.85546875" style="11" customWidth="1"/>
    <col min="1539" max="1773" width="9.140625" style="11"/>
    <col min="1774" max="1774" width="26.140625" style="11" customWidth="1"/>
    <col min="1775" max="1775" width="7.28515625" style="11" customWidth="1"/>
    <col min="1776" max="1778" width="10" style="11" customWidth="1"/>
    <col min="1779" max="1779" width="9.42578125" style="11" bestFit="1" customWidth="1"/>
    <col min="1780" max="1780" width="9.140625" style="11"/>
    <col min="1781" max="1784" width="7.7109375" style="11" customWidth="1"/>
    <col min="1785" max="1785" width="13.7109375" style="11" bestFit="1" customWidth="1"/>
    <col min="1786" max="1786" width="19.140625" style="11" bestFit="1" customWidth="1"/>
    <col min="1787" max="1787" width="9.140625" style="11"/>
    <col min="1788" max="1788" width="8.85546875" style="11" customWidth="1"/>
    <col min="1789" max="1789" width="10" style="11" customWidth="1"/>
    <col min="1790" max="1794" width="8.85546875" style="11" customWidth="1"/>
    <col min="1795" max="2029" width="9.140625" style="11"/>
    <col min="2030" max="2030" width="26.140625" style="11" customWidth="1"/>
    <col min="2031" max="2031" width="7.28515625" style="11" customWidth="1"/>
    <col min="2032" max="2034" width="10" style="11" customWidth="1"/>
    <col min="2035" max="2035" width="9.42578125" style="11" bestFit="1" customWidth="1"/>
    <col min="2036" max="2036" width="9.140625" style="11"/>
    <col min="2037" max="2040" width="7.7109375" style="11" customWidth="1"/>
    <col min="2041" max="2041" width="13.7109375" style="11" bestFit="1" customWidth="1"/>
    <col min="2042" max="2042" width="19.140625" style="11" bestFit="1" customWidth="1"/>
    <col min="2043" max="2043" width="9.140625" style="11"/>
    <col min="2044" max="2044" width="8.85546875" style="11" customWidth="1"/>
    <col min="2045" max="2045" width="10" style="11" customWidth="1"/>
    <col min="2046" max="2050" width="8.85546875" style="11" customWidth="1"/>
    <col min="2051" max="2285" width="9.140625" style="11"/>
    <col min="2286" max="2286" width="26.140625" style="11" customWidth="1"/>
    <col min="2287" max="2287" width="7.28515625" style="11" customWidth="1"/>
    <col min="2288" max="2290" width="10" style="11" customWidth="1"/>
    <col min="2291" max="2291" width="9.42578125" style="11" bestFit="1" customWidth="1"/>
    <col min="2292" max="2292" width="9.140625" style="11"/>
    <col min="2293" max="2296" width="7.7109375" style="11" customWidth="1"/>
    <col min="2297" max="2297" width="13.7109375" style="11" bestFit="1" customWidth="1"/>
    <col min="2298" max="2298" width="19.140625" style="11" bestFit="1" customWidth="1"/>
    <col min="2299" max="2299" width="9.140625" style="11"/>
    <col min="2300" max="2300" width="8.85546875" style="11" customWidth="1"/>
    <col min="2301" max="2301" width="10" style="11" customWidth="1"/>
    <col min="2302" max="2306" width="8.85546875" style="11" customWidth="1"/>
    <col min="2307" max="2541" width="9.140625" style="11"/>
    <col min="2542" max="2542" width="26.140625" style="11" customWidth="1"/>
    <col min="2543" max="2543" width="7.28515625" style="11" customWidth="1"/>
    <col min="2544" max="2546" width="10" style="11" customWidth="1"/>
    <col min="2547" max="2547" width="9.42578125" style="11" bestFit="1" customWidth="1"/>
    <col min="2548" max="2548" width="9.140625" style="11"/>
    <col min="2549" max="2552" width="7.7109375" style="11" customWidth="1"/>
    <col min="2553" max="2553" width="13.7109375" style="11" bestFit="1" customWidth="1"/>
    <col min="2554" max="2554" width="19.140625" style="11" bestFit="1" customWidth="1"/>
    <col min="2555" max="2555" width="9.140625" style="11"/>
    <col min="2556" max="2556" width="8.85546875" style="11" customWidth="1"/>
    <col min="2557" max="2557" width="10" style="11" customWidth="1"/>
    <col min="2558" max="2562" width="8.85546875" style="11" customWidth="1"/>
    <col min="2563" max="2797" width="9.140625" style="11"/>
    <col min="2798" max="2798" width="26.140625" style="11" customWidth="1"/>
    <col min="2799" max="2799" width="7.28515625" style="11" customWidth="1"/>
    <col min="2800" max="2802" width="10" style="11" customWidth="1"/>
    <col min="2803" max="2803" width="9.42578125" style="11" bestFit="1" customWidth="1"/>
    <col min="2804" max="2804" width="9.140625" style="11"/>
    <col min="2805" max="2808" width="7.7109375" style="11" customWidth="1"/>
    <col min="2809" max="2809" width="13.7109375" style="11" bestFit="1" customWidth="1"/>
    <col min="2810" max="2810" width="19.140625" style="11" bestFit="1" customWidth="1"/>
    <col min="2811" max="2811" width="9.140625" style="11"/>
    <col min="2812" max="2812" width="8.85546875" style="11" customWidth="1"/>
    <col min="2813" max="2813" width="10" style="11" customWidth="1"/>
    <col min="2814" max="2818" width="8.85546875" style="11" customWidth="1"/>
    <col min="2819" max="3053" width="9.140625" style="11"/>
    <col min="3054" max="3054" width="26.140625" style="11" customWidth="1"/>
    <col min="3055" max="3055" width="7.28515625" style="11" customWidth="1"/>
    <col min="3056" max="3058" width="10" style="11" customWidth="1"/>
    <col min="3059" max="3059" width="9.42578125" style="11" bestFit="1" customWidth="1"/>
    <col min="3060" max="3060" width="9.140625" style="11"/>
    <col min="3061" max="3064" width="7.7109375" style="11" customWidth="1"/>
    <col min="3065" max="3065" width="13.7109375" style="11" bestFit="1" customWidth="1"/>
    <col min="3066" max="3066" width="19.140625" style="11" bestFit="1" customWidth="1"/>
    <col min="3067" max="3067" width="9.140625" style="11"/>
    <col min="3068" max="3068" width="8.85546875" style="11" customWidth="1"/>
    <col min="3069" max="3069" width="10" style="11" customWidth="1"/>
    <col min="3070" max="3074" width="8.85546875" style="11" customWidth="1"/>
    <col min="3075" max="3309" width="9.140625" style="11"/>
    <col min="3310" max="3310" width="26.140625" style="11" customWidth="1"/>
    <col min="3311" max="3311" width="7.28515625" style="11" customWidth="1"/>
    <col min="3312" max="3314" width="10" style="11" customWidth="1"/>
    <col min="3315" max="3315" width="9.42578125" style="11" bestFit="1" customWidth="1"/>
    <col min="3316" max="3316" width="9.140625" style="11"/>
    <col min="3317" max="3320" width="7.7109375" style="11" customWidth="1"/>
    <col min="3321" max="3321" width="13.7109375" style="11" bestFit="1" customWidth="1"/>
    <col min="3322" max="3322" width="19.140625" style="11" bestFit="1" customWidth="1"/>
    <col min="3323" max="3323" width="9.140625" style="11"/>
    <col min="3324" max="3324" width="8.85546875" style="11" customWidth="1"/>
    <col min="3325" max="3325" width="10" style="11" customWidth="1"/>
    <col min="3326" max="3330" width="8.85546875" style="11" customWidth="1"/>
    <col min="3331" max="3565" width="9.140625" style="11"/>
    <col min="3566" max="3566" width="26.140625" style="11" customWidth="1"/>
    <col min="3567" max="3567" width="7.28515625" style="11" customWidth="1"/>
    <col min="3568" max="3570" width="10" style="11" customWidth="1"/>
    <col min="3571" max="3571" width="9.42578125" style="11" bestFit="1" customWidth="1"/>
    <col min="3572" max="3572" width="9.140625" style="11"/>
    <col min="3573" max="3576" width="7.7109375" style="11" customWidth="1"/>
    <col min="3577" max="3577" width="13.7109375" style="11" bestFit="1" customWidth="1"/>
    <col min="3578" max="3578" width="19.140625" style="11" bestFit="1" customWidth="1"/>
    <col min="3579" max="3579" width="9.140625" style="11"/>
    <col min="3580" max="3580" width="8.85546875" style="11" customWidth="1"/>
    <col min="3581" max="3581" width="10" style="11" customWidth="1"/>
    <col min="3582" max="3586" width="8.85546875" style="11" customWidth="1"/>
    <col min="3587" max="3821" width="9.140625" style="11"/>
    <col min="3822" max="3822" width="26.140625" style="11" customWidth="1"/>
    <col min="3823" max="3823" width="7.28515625" style="11" customWidth="1"/>
    <col min="3824" max="3826" width="10" style="11" customWidth="1"/>
    <col min="3827" max="3827" width="9.42578125" style="11" bestFit="1" customWidth="1"/>
    <col min="3828" max="3828" width="9.140625" style="11"/>
    <col min="3829" max="3832" width="7.7109375" style="11" customWidth="1"/>
    <col min="3833" max="3833" width="13.7109375" style="11" bestFit="1" customWidth="1"/>
    <col min="3834" max="3834" width="19.140625" style="11" bestFit="1" customWidth="1"/>
    <col min="3835" max="3835" width="9.140625" style="11"/>
    <col min="3836" max="3836" width="8.85546875" style="11" customWidth="1"/>
    <col min="3837" max="3837" width="10" style="11" customWidth="1"/>
    <col min="3838" max="3842" width="8.85546875" style="11" customWidth="1"/>
    <col min="3843" max="4077" width="9.140625" style="11"/>
    <col min="4078" max="4078" width="26.140625" style="11" customWidth="1"/>
    <col min="4079" max="4079" width="7.28515625" style="11" customWidth="1"/>
    <col min="4080" max="4082" width="10" style="11" customWidth="1"/>
    <col min="4083" max="4083" width="9.42578125" style="11" bestFit="1" customWidth="1"/>
    <col min="4084" max="4084" width="9.140625" style="11"/>
    <col min="4085" max="4088" width="7.7109375" style="11" customWidth="1"/>
    <col min="4089" max="4089" width="13.7109375" style="11" bestFit="1" customWidth="1"/>
    <col min="4090" max="4090" width="19.140625" style="11" bestFit="1" customWidth="1"/>
    <col min="4091" max="4091" width="9.140625" style="11"/>
    <col min="4092" max="4092" width="8.85546875" style="11" customWidth="1"/>
    <col min="4093" max="4093" width="10" style="11" customWidth="1"/>
    <col min="4094" max="4098" width="8.85546875" style="11" customWidth="1"/>
    <col min="4099" max="4333" width="9.140625" style="11"/>
    <col min="4334" max="4334" width="26.140625" style="11" customWidth="1"/>
    <col min="4335" max="4335" width="7.28515625" style="11" customWidth="1"/>
    <col min="4336" max="4338" width="10" style="11" customWidth="1"/>
    <col min="4339" max="4339" width="9.42578125" style="11" bestFit="1" customWidth="1"/>
    <col min="4340" max="4340" width="9.140625" style="11"/>
    <col min="4341" max="4344" width="7.7109375" style="11" customWidth="1"/>
    <col min="4345" max="4345" width="13.7109375" style="11" bestFit="1" customWidth="1"/>
    <col min="4346" max="4346" width="19.140625" style="11" bestFit="1" customWidth="1"/>
    <col min="4347" max="4347" width="9.140625" style="11"/>
    <col min="4348" max="4348" width="8.85546875" style="11" customWidth="1"/>
    <col min="4349" max="4349" width="10" style="11" customWidth="1"/>
    <col min="4350" max="4354" width="8.85546875" style="11" customWidth="1"/>
    <col min="4355" max="4589" width="9.140625" style="11"/>
    <col min="4590" max="4590" width="26.140625" style="11" customWidth="1"/>
    <col min="4591" max="4591" width="7.28515625" style="11" customWidth="1"/>
    <col min="4592" max="4594" width="10" style="11" customWidth="1"/>
    <col min="4595" max="4595" width="9.42578125" style="11" bestFit="1" customWidth="1"/>
    <col min="4596" max="4596" width="9.140625" style="11"/>
    <col min="4597" max="4600" width="7.7109375" style="11" customWidth="1"/>
    <col min="4601" max="4601" width="13.7109375" style="11" bestFit="1" customWidth="1"/>
    <col min="4602" max="4602" width="19.140625" style="11" bestFit="1" customWidth="1"/>
    <col min="4603" max="4603" width="9.140625" style="11"/>
    <col min="4604" max="4604" width="8.85546875" style="11" customWidth="1"/>
    <col min="4605" max="4605" width="10" style="11" customWidth="1"/>
    <col min="4606" max="4610" width="8.85546875" style="11" customWidth="1"/>
    <col min="4611" max="4845" width="9.140625" style="11"/>
    <col min="4846" max="4846" width="26.140625" style="11" customWidth="1"/>
    <col min="4847" max="4847" width="7.28515625" style="11" customWidth="1"/>
    <col min="4848" max="4850" width="10" style="11" customWidth="1"/>
    <col min="4851" max="4851" width="9.42578125" style="11" bestFit="1" customWidth="1"/>
    <col min="4852" max="4852" width="9.140625" style="11"/>
    <col min="4853" max="4856" width="7.7109375" style="11" customWidth="1"/>
    <col min="4857" max="4857" width="13.7109375" style="11" bestFit="1" customWidth="1"/>
    <col min="4858" max="4858" width="19.140625" style="11" bestFit="1" customWidth="1"/>
    <col min="4859" max="4859" width="9.140625" style="11"/>
    <col min="4860" max="4860" width="8.85546875" style="11" customWidth="1"/>
    <col min="4861" max="4861" width="10" style="11" customWidth="1"/>
    <col min="4862" max="4866" width="8.85546875" style="11" customWidth="1"/>
    <col min="4867" max="5101" width="9.140625" style="11"/>
    <col min="5102" max="5102" width="26.140625" style="11" customWidth="1"/>
    <col min="5103" max="5103" width="7.28515625" style="11" customWidth="1"/>
    <col min="5104" max="5106" width="10" style="11" customWidth="1"/>
    <col min="5107" max="5107" width="9.42578125" style="11" bestFit="1" customWidth="1"/>
    <col min="5108" max="5108" width="9.140625" style="11"/>
    <col min="5109" max="5112" width="7.7109375" style="11" customWidth="1"/>
    <col min="5113" max="5113" width="13.7109375" style="11" bestFit="1" customWidth="1"/>
    <col min="5114" max="5114" width="19.140625" style="11" bestFit="1" customWidth="1"/>
    <col min="5115" max="5115" width="9.140625" style="11"/>
    <col min="5116" max="5116" width="8.85546875" style="11" customWidth="1"/>
    <col min="5117" max="5117" width="10" style="11" customWidth="1"/>
    <col min="5118" max="5122" width="8.85546875" style="11" customWidth="1"/>
    <col min="5123" max="5357" width="9.140625" style="11"/>
    <col min="5358" max="5358" width="26.140625" style="11" customWidth="1"/>
    <col min="5359" max="5359" width="7.28515625" style="11" customWidth="1"/>
    <col min="5360" max="5362" width="10" style="11" customWidth="1"/>
    <col min="5363" max="5363" width="9.42578125" style="11" bestFit="1" customWidth="1"/>
    <col min="5364" max="5364" width="9.140625" style="11"/>
    <col min="5365" max="5368" width="7.7109375" style="11" customWidth="1"/>
    <col min="5369" max="5369" width="13.7109375" style="11" bestFit="1" customWidth="1"/>
    <col min="5370" max="5370" width="19.140625" style="11" bestFit="1" customWidth="1"/>
    <col min="5371" max="5371" width="9.140625" style="11"/>
    <col min="5372" max="5372" width="8.85546875" style="11" customWidth="1"/>
    <col min="5373" max="5373" width="10" style="11" customWidth="1"/>
    <col min="5374" max="5378" width="8.85546875" style="11" customWidth="1"/>
    <col min="5379" max="5613" width="9.140625" style="11"/>
    <col min="5614" max="5614" width="26.140625" style="11" customWidth="1"/>
    <col min="5615" max="5615" width="7.28515625" style="11" customWidth="1"/>
    <col min="5616" max="5618" width="10" style="11" customWidth="1"/>
    <col min="5619" max="5619" width="9.42578125" style="11" bestFit="1" customWidth="1"/>
    <col min="5620" max="5620" width="9.140625" style="11"/>
    <col min="5621" max="5624" width="7.7109375" style="11" customWidth="1"/>
    <col min="5625" max="5625" width="13.7109375" style="11" bestFit="1" customWidth="1"/>
    <col min="5626" max="5626" width="19.140625" style="11" bestFit="1" customWidth="1"/>
    <col min="5627" max="5627" width="9.140625" style="11"/>
    <col min="5628" max="5628" width="8.85546875" style="11" customWidth="1"/>
    <col min="5629" max="5629" width="10" style="11" customWidth="1"/>
    <col min="5630" max="5634" width="8.85546875" style="11" customWidth="1"/>
    <col min="5635" max="5869" width="9.140625" style="11"/>
    <col min="5870" max="5870" width="26.140625" style="11" customWidth="1"/>
    <col min="5871" max="5871" width="7.28515625" style="11" customWidth="1"/>
    <col min="5872" max="5874" width="10" style="11" customWidth="1"/>
    <col min="5875" max="5875" width="9.42578125" style="11" bestFit="1" customWidth="1"/>
    <col min="5876" max="5876" width="9.140625" style="11"/>
    <col min="5877" max="5880" width="7.7109375" style="11" customWidth="1"/>
    <col min="5881" max="5881" width="13.7109375" style="11" bestFit="1" customWidth="1"/>
    <col min="5882" max="5882" width="19.140625" style="11" bestFit="1" customWidth="1"/>
    <col min="5883" max="5883" width="9.140625" style="11"/>
    <col min="5884" max="5884" width="8.85546875" style="11" customWidth="1"/>
    <col min="5885" max="5885" width="10" style="11" customWidth="1"/>
    <col min="5886" max="5890" width="8.85546875" style="11" customWidth="1"/>
    <col min="5891" max="6125" width="9.140625" style="11"/>
    <col min="6126" max="6126" width="26.140625" style="11" customWidth="1"/>
    <col min="6127" max="6127" width="7.28515625" style="11" customWidth="1"/>
    <col min="6128" max="6130" width="10" style="11" customWidth="1"/>
    <col min="6131" max="6131" width="9.42578125" style="11" bestFit="1" customWidth="1"/>
    <col min="6132" max="6132" width="9.140625" style="11"/>
    <col min="6133" max="6136" width="7.7109375" style="11" customWidth="1"/>
    <col min="6137" max="6137" width="13.7109375" style="11" bestFit="1" customWidth="1"/>
    <col min="6138" max="6138" width="19.140625" style="11" bestFit="1" customWidth="1"/>
    <col min="6139" max="6139" width="9.140625" style="11"/>
    <col min="6140" max="6140" width="8.85546875" style="11" customWidth="1"/>
    <col min="6141" max="6141" width="10" style="11" customWidth="1"/>
    <col min="6142" max="6146" width="8.85546875" style="11" customWidth="1"/>
    <col min="6147" max="6381" width="9.140625" style="11"/>
    <col min="6382" max="6382" width="26.140625" style="11" customWidth="1"/>
    <col min="6383" max="6383" width="7.28515625" style="11" customWidth="1"/>
    <col min="6384" max="6386" width="10" style="11" customWidth="1"/>
    <col min="6387" max="6387" width="9.42578125" style="11" bestFit="1" customWidth="1"/>
    <col min="6388" max="6388" width="9.140625" style="11"/>
    <col min="6389" max="6392" width="7.7109375" style="11" customWidth="1"/>
    <col min="6393" max="6393" width="13.7109375" style="11" bestFit="1" customWidth="1"/>
    <col min="6394" max="6394" width="19.140625" style="11" bestFit="1" customWidth="1"/>
    <col min="6395" max="6395" width="9.140625" style="11"/>
    <col min="6396" max="6396" width="8.85546875" style="11" customWidth="1"/>
    <col min="6397" max="6397" width="10" style="11" customWidth="1"/>
    <col min="6398" max="6402" width="8.85546875" style="11" customWidth="1"/>
    <col min="6403" max="6637" width="9.140625" style="11"/>
    <col min="6638" max="6638" width="26.140625" style="11" customWidth="1"/>
    <col min="6639" max="6639" width="7.28515625" style="11" customWidth="1"/>
    <col min="6640" max="6642" width="10" style="11" customWidth="1"/>
    <col min="6643" max="6643" width="9.42578125" style="11" bestFit="1" customWidth="1"/>
    <col min="6644" max="6644" width="9.140625" style="11"/>
    <col min="6645" max="6648" width="7.7109375" style="11" customWidth="1"/>
    <col min="6649" max="6649" width="13.7109375" style="11" bestFit="1" customWidth="1"/>
    <col min="6650" max="6650" width="19.140625" style="11" bestFit="1" customWidth="1"/>
    <col min="6651" max="6651" width="9.140625" style="11"/>
    <col min="6652" max="6652" width="8.85546875" style="11" customWidth="1"/>
    <col min="6653" max="6653" width="10" style="11" customWidth="1"/>
    <col min="6654" max="6658" width="8.85546875" style="11" customWidth="1"/>
    <col min="6659" max="6893" width="9.140625" style="11"/>
    <col min="6894" max="6894" width="26.140625" style="11" customWidth="1"/>
    <col min="6895" max="6895" width="7.28515625" style="11" customWidth="1"/>
    <col min="6896" max="6898" width="10" style="11" customWidth="1"/>
    <col min="6899" max="6899" width="9.42578125" style="11" bestFit="1" customWidth="1"/>
    <col min="6900" max="6900" width="9.140625" style="11"/>
    <col min="6901" max="6904" width="7.7109375" style="11" customWidth="1"/>
    <col min="6905" max="6905" width="13.7109375" style="11" bestFit="1" customWidth="1"/>
    <col min="6906" max="6906" width="19.140625" style="11" bestFit="1" customWidth="1"/>
    <col min="6907" max="6907" width="9.140625" style="11"/>
    <col min="6908" max="6908" width="8.85546875" style="11" customWidth="1"/>
    <col min="6909" max="6909" width="10" style="11" customWidth="1"/>
    <col min="6910" max="6914" width="8.85546875" style="11" customWidth="1"/>
    <col min="6915" max="7149" width="9.140625" style="11"/>
    <col min="7150" max="7150" width="26.140625" style="11" customWidth="1"/>
    <col min="7151" max="7151" width="7.28515625" style="11" customWidth="1"/>
    <col min="7152" max="7154" width="10" style="11" customWidth="1"/>
    <col min="7155" max="7155" width="9.42578125" style="11" bestFit="1" customWidth="1"/>
    <col min="7156" max="7156" width="9.140625" style="11"/>
    <col min="7157" max="7160" width="7.7109375" style="11" customWidth="1"/>
    <col min="7161" max="7161" width="13.7109375" style="11" bestFit="1" customWidth="1"/>
    <col min="7162" max="7162" width="19.140625" style="11" bestFit="1" customWidth="1"/>
    <col min="7163" max="7163" width="9.140625" style="11"/>
    <col min="7164" max="7164" width="8.85546875" style="11" customWidth="1"/>
    <col min="7165" max="7165" width="10" style="11" customWidth="1"/>
    <col min="7166" max="7170" width="8.85546875" style="11" customWidth="1"/>
    <col min="7171" max="7405" width="9.140625" style="11"/>
    <col min="7406" max="7406" width="26.140625" style="11" customWidth="1"/>
    <col min="7407" max="7407" width="7.28515625" style="11" customWidth="1"/>
    <col min="7408" max="7410" width="10" style="11" customWidth="1"/>
    <col min="7411" max="7411" width="9.42578125" style="11" bestFit="1" customWidth="1"/>
    <col min="7412" max="7412" width="9.140625" style="11"/>
    <col min="7413" max="7416" width="7.7109375" style="11" customWidth="1"/>
    <col min="7417" max="7417" width="13.7109375" style="11" bestFit="1" customWidth="1"/>
    <col min="7418" max="7418" width="19.140625" style="11" bestFit="1" customWidth="1"/>
    <col min="7419" max="7419" width="9.140625" style="11"/>
    <col min="7420" max="7420" width="8.85546875" style="11" customWidth="1"/>
    <col min="7421" max="7421" width="10" style="11" customWidth="1"/>
    <col min="7422" max="7426" width="8.85546875" style="11" customWidth="1"/>
    <col min="7427" max="7661" width="9.140625" style="11"/>
    <col min="7662" max="7662" width="26.140625" style="11" customWidth="1"/>
    <col min="7663" max="7663" width="7.28515625" style="11" customWidth="1"/>
    <col min="7664" max="7666" width="10" style="11" customWidth="1"/>
    <col min="7667" max="7667" width="9.42578125" style="11" bestFit="1" customWidth="1"/>
    <col min="7668" max="7668" width="9.140625" style="11"/>
    <col min="7669" max="7672" width="7.7109375" style="11" customWidth="1"/>
    <col min="7673" max="7673" width="13.7109375" style="11" bestFit="1" customWidth="1"/>
    <col min="7674" max="7674" width="19.140625" style="11" bestFit="1" customWidth="1"/>
    <col min="7675" max="7675" width="9.140625" style="11"/>
    <col min="7676" max="7676" width="8.85546875" style="11" customWidth="1"/>
    <col min="7677" max="7677" width="10" style="11" customWidth="1"/>
    <col min="7678" max="7682" width="8.85546875" style="11" customWidth="1"/>
    <col min="7683" max="7917" width="9.140625" style="11"/>
    <col min="7918" max="7918" width="26.140625" style="11" customWidth="1"/>
    <col min="7919" max="7919" width="7.28515625" style="11" customWidth="1"/>
    <col min="7920" max="7922" width="10" style="11" customWidth="1"/>
    <col min="7923" max="7923" width="9.42578125" style="11" bestFit="1" customWidth="1"/>
    <col min="7924" max="7924" width="9.140625" style="11"/>
    <col min="7925" max="7928" width="7.7109375" style="11" customWidth="1"/>
    <col min="7929" max="7929" width="13.7109375" style="11" bestFit="1" customWidth="1"/>
    <col min="7930" max="7930" width="19.140625" style="11" bestFit="1" customWidth="1"/>
    <col min="7931" max="7931" width="9.140625" style="11"/>
    <col min="7932" max="7932" width="8.85546875" style="11" customWidth="1"/>
    <col min="7933" max="7933" width="10" style="11" customWidth="1"/>
    <col min="7934" max="7938" width="8.85546875" style="11" customWidth="1"/>
    <col min="7939" max="8173" width="9.140625" style="11"/>
    <col min="8174" max="8174" width="26.140625" style="11" customWidth="1"/>
    <col min="8175" max="8175" width="7.28515625" style="11" customWidth="1"/>
    <col min="8176" max="8178" width="10" style="11" customWidth="1"/>
    <col min="8179" max="8179" width="9.42578125" style="11" bestFit="1" customWidth="1"/>
    <col min="8180" max="8180" width="9.140625" style="11"/>
    <col min="8181" max="8184" width="7.7109375" style="11" customWidth="1"/>
    <col min="8185" max="8185" width="13.7109375" style="11" bestFit="1" customWidth="1"/>
    <col min="8186" max="8186" width="19.140625" style="11" bestFit="1" customWidth="1"/>
    <col min="8187" max="8187" width="9.140625" style="11"/>
    <col min="8188" max="8188" width="8.85546875" style="11" customWidth="1"/>
    <col min="8189" max="8189" width="10" style="11" customWidth="1"/>
    <col min="8190" max="8194" width="8.85546875" style="11" customWidth="1"/>
    <col min="8195" max="8429" width="9.140625" style="11"/>
    <col min="8430" max="8430" width="26.140625" style="11" customWidth="1"/>
    <col min="8431" max="8431" width="7.28515625" style="11" customWidth="1"/>
    <col min="8432" max="8434" width="10" style="11" customWidth="1"/>
    <col min="8435" max="8435" width="9.42578125" style="11" bestFit="1" customWidth="1"/>
    <col min="8436" max="8436" width="9.140625" style="11"/>
    <col min="8437" max="8440" width="7.7109375" style="11" customWidth="1"/>
    <col min="8441" max="8441" width="13.7109375" style="11" bestFit="1" customWidth="1"/>
    <col min="8442" max="8442" width="19.140625" style="11" bestFit="1" customWidth="1"/>
    <col min="8443" max="8443" width="9.140625" style="11"/>
    <col min="8444" max="8444" width="8.85546875" style="11" customWidth="1"/>
    <col min="8445" max="8445" width="10" style="11" customWidth="1"/>
    <col min="8446" max="8450" width="8.85546875" style="11" customWidth="1"/>
    <col min="8451" max="8685" width="9.140625" style="11"/>
    <col min="8686" max="8686" width="26.140625" style="11" customWidth="1"/>
    <col min="8687" max="8687" width="7.28515625" style="11" customWidth="1"/>
    <col min="8688" max="8690" width="10" style="11" customWidth="1"/>
    <col min="8691" max="8691" width="9.42578125" style="11" bestFit="1" customWidth="1"/>
    <col min="8692" max="8692" width="9.140625" style="11"/>
    <col min="8693" max="8696" width="7.7109375" style="11" customWidth="1"/>
    <col min="8697" max="8697" width="13.7109375" style="11" bestFit="1" customWidth="1"/>
    <col min="8698" max="8698" width="19.140625" style="11" bestFit="1" customWidth="1"/>
    <col min="8699" max="8699" width="9.140625" style="11"/>
    <col min="8700" max="8700" width="8.85546875" style="11" customWidth="1"/>
    <col min="8701" max="8701" width="10" style="11" customWidth="1"/>
    <col min="8702" max="8706" width="8.85546875" style="11" customWidth="1"/>
    <col min="8707" max="8941" width="9.140625" style="11"/>
    <col min="8942" max="8942" width="26.140625" style="11" customWidth="1"/>
    <col min="8943" max="8943" width="7.28515625" style="11" customWidth="1"/>
    <col min="8944" max="8946" width="10" style="11" customWidth="1"/>
    <col min="8947" max="8947" width="9.42578125" style="11" bestFit="1" customWidth="1"/>
    <col min="8948" max="8948" width="9.140625" style="11"/>
    <col min="8949" max="8952" width="7.7109375" style="11" customWidth="1"/>
    <col min="8953" max="8953" width="13.7109375" style="11" bestFit="1" customWidth="1"/>
    <col min="8954" max="8954" width="19.140625" style="11" bestFit="1" customWidth="1"/>
    <col min="8955" max="8955" width="9.140625" style="11"/>
    <col min="8956" max="8956" width="8.85546875" style="11" customWidth="1"/>
    <col min="8957" max="8957" width="10" style="11" customWidth="1"/>
    <col min="8958" max="8962" width="8.85546875" style="11" customWidth="1"/>
    <col min="8963" max="9197" width="9.140625" style="11"/>
    <col min="9198" max="9198" width="26.140625" style="11" customWidth="1"/>
    <col min="9199" max="9199" width="7.28515625" style="11" customWidth="1"/>
    <col min="9200" max="9202" width="10" style="11" customWidth="1"/>
    <col min="9203" max="9203" width="9.42578125" style="11" bestFit="1" customWidth="1"/>
    <col min="9204" max="9204" width="9.140625" style="11"/>
    <col min="9205" max="9208" width="7.7109375" style="11" customWidth="1"/>
    <col min="9209" max="9209" width="13.7109375" style="11" bestFit="1" customWidth="1"/>
    <col min="9210" max="9210" width="19.140625" style="11" bestFit="1" customWidth="1"/>
    <col min="9211" max="9211" width="9.140625" style="11"/>
    <col min="9212" max="9212" width="8.85546875" style="11" customWidth="1"/>
    <col min="9213" max="9213" width="10" style="11" customWidth="1"/>
    <col min="9214" max="9218" width="8.85546875" style="11" customWidth="1"/>
    <col min="9219" max="9453" width="9.140625" style="11"/>
    <col min="9454" max="9454" width="26.140625" style="11" customWidth="1"/>
    <col min="9455" max="9455" width="7.28515625" style="11" customWidth="1"/>
    <col min="9456" max="9458" width="10" style="11" customWidth="1"/>
    <col min="9459" max="9459" width="9.42578125" style="11" bestFit="1" customWidth="1"/>
    <col min="9460" max="9460" width="9.140625" style="11"/>
    <col min="9461" max="9464" width="7.7109375" style="11" customWidth="1"/>
    <col min="9465" max="9465" width="13.7109375" style="11" bestFit="1" customWidth="1"/>
    <col min="9466" max="9466" width="19.140625" style="11" bestFit="1" customWidth="1"/>
    <col min="9467" max="9467" width="9.140625" style="11"/>
    <col min="9468" max="9468" width="8.85546875" style="11" customWidth="1"/>
    <col min="9469" max="9469" width="10" style="11" customWidth="1"/>
    <col min="9470" max="9474" width="8.85546875" style="11" customWidth="1"/>
    <col min="9475" max="9709" width="9.140625" style="11"/>
    <col min="9710" max="9710" width="26.140625" style="11" customWidth="1"/>
    <col min="9711" max="9711" width="7.28515625" style="11" customWidth="1"/>
    <col min="9712" max="9714" width="10" style="11" customWidth="1"/>
    <col min="9715" max="9715" width="9.42578125" style="11" bestFit="1" customWidth="1"/>
    <col min="9716" max="9716" width="9.140625" style="11"/>
    <col min="9717" max="9720" width="7.7109375" style="11" customWidth="1"/>
    <col min="9721" max="9721" width="13.7109375" style="11" bestFit="1" customWidth="1"/>
    <col min="9722" max="9722" width="19.140625" style="11" bestFit="1" customWidth="1"/>
    <col min="9723" max="9723" width="9.140625" style="11"/>
    <col min="9724" max="9724" width="8.85546875" style="11" customWidth="1"/>
    <col min="9725" max="9725" width="10" style="11" customWidth="1"/>
    <col min="9726" max="9730" width="8.85546875" style="11" customWidth="1"/>
    <col min="9731" max="9965" width="9.140625" style="11"/>
    <col min="9966" max="9966" width="26.140625" style="11" customWidth="1"/>
    <col min="9967" max="9967" width="7.28515625" style="11" customWidth="1"/>
    <col min="9968" max="9970" width="10" style="11" customWidth="1"/>
    <col min="9971" max="9971" width="9.42578125" style="11" bestFit="1" customWidth="1"/>
    <col min="9972" max="9972" width="9.140625" style="11"/>
    <col min="9973" max="9976" width="7.7109375" style="11" customWidth="1"/>
    <col min="9977" max="9977" width="13.7109375" style="11" bestFit="1" customWidth="1"/>
    <col min="9978" max="9978" width="19.140625" style="11" bestFit="1" customWidth="1"/>
    <col min="9979" max="9979" width="9.140625" style="11"/>
    <col min="9980" max="9980" width="8.85546875" style="11" customWidth="1"/>
    <col min="9981" max="9981" width="10" style="11" customWidth="1"/>
    <col min="9982" max="9986" width="8.85546875" style="11" customWidth="1"/>
    <col min="9987" max="10221" width="9.140625" style="11"/>
    <col min="10222" max="10222" width="26.140625" style="11" customWidth="1"/>
    <col min="10223" max="10223" width="7.28515625" style="11" customWidth="1"/>
    <col min="10224" max="10226" width="10" style="11" customWidth="1"/>
    <col min="10227" max="10227" width="9.42578125" style="11" bestFit="1" customWidth="1"/>
    <col min="10228" max="10228" width="9.140625" style="11"/>
    <col min="10229" max="10232" width="7.7109375" style="11" customWidth="1"/>
    <col min="10233" max="10233" width="13.7109375" style="11" bestFit="1" customWidth="1"/>
    <col min="10234" max="10234" width="19.140625" style="11" bestFit="1" customWidth="1"/>
    <col min="10235" max="10235" width="9.140625" style="11"/>
    <col min="10236" max="10236" width="8.85546875" style="11" customWidth="1"/>
    <col min="10237" max="10237" width="10" style="11" customWidth="1"/>
    <col min="10238" max="10242" width="8.85546875" style="11" customWidth="1"/>
    <col min="10243" max="10477" width="9.140625" style="11"/>
    <col min="10478" max="10478" width="26.140625" style="11" customWidth="1"/>
    <col min="10479" max="10479" width="7.28515625" style="11" customWidth="1"/>
    <col min="10480" max="10482" width="10" style="11" customWidth="1"/>
    <col min="10483" max="10483" width="9.42578125" style="11" bestFit="1" customWidth="1"/>
    <col min="10484" max="10484" width="9.140625" style="11"/>
    <col min="10485" max="10488" width="7.7109375" style="11" customWidth="1"/>
    <col min="10489" max="10489" width="13.7109375" style="11" bestFit="1" customWidth="1"/>
    <col min="10490" max="10490" width="19.140625" style="11" bestFit="1" customWidth="1"/>
    <col min="10491" max="10491" width="9.140625" style="11"/>
    <col min="10492" max="10492" width="8.85546875" style="11" customWidth="1"/>
    <col min="10493" max="10493" width="10" style="11" customWidth="1"/>
    <col min="10494" max="10498" width="8.85546875" style="11" customWidth="1"/>
    <col min="10499" max="10733" width="9.140625" style="11"/>
    <col min="10734" max="10734" width="26.140625" style="11" customWidth="1"/>
    <col min="10735" max="10735" width="7.28515625" style="11" customWidth="1"/>
    <col min="10736" max="10738" width="10" style="11" customWidth="1"/>
    <col min="10739" max="10739" width="9.42578125" style="11" bestFit="1" customWidth="1"/>
    <col min="10740" max="10740" width="9.140625" style="11"/>
    <col min="10741" max="10744" width="7.7109375" style="11" customWidth="1"/>
    <col min="10745" max="10745" width="13.7109375" style="11" bestFit="1" customWidth="1"/>
    <col min="10746" max="10746" width="19.140625" style="11" bestFit="1" customWidth="1"/>
    <col min="10747" max="10747" width="9.140625" style="11"/>
    <col min="10748" max="10748" width="8.85546875" style="11" customWidth="1"/>
    <col min="10749" max="10749" width="10" style="11" customWidth="1"/>
    <col min="10750" max="10754" width="8.85546875" style="11" customWidth="1"/>
    <col min="10755" max="10989" width="9.140625" style="11"/>
    <col min="10990" max="10990" width="26.140625" style="11" customWidth="1"/>
    <col min="10991" max="10991" width="7.28515625" style="11" customWidth="1"/>
    <col min="10992" max="10994" width="10" style="11" customWidth="1"/>
    <col min="10995" max="10995" width="9.42578125" style="11" bestFit="1" customWidth="1"/>
    <col min="10996" max="10996" width="9.140625" style="11"/>
    <col min="10997" max="11000" width="7.7109375" style="11" customWidth="1"/>
    <col min="11001" max="11001" width="13.7109375" style="11" bestFit="1" customWidth="1"/>
    <col min="11002" max="11002" width="19.140625" style="11" bestFit="1" customWidth="1"/>
    <col min="11003" max="11003" width="9.140625" style="11"/>
    <col min="11004" max="11004" width="8.85546875" style="11" customWidth="1"/>
    <col min="11005" max="11005" width="10" style="11" customWidth="1"/>
    <col min="11006" max="11010" width="8.85546875" style="11" customWidth="1"/>
    <col min="11011" max="11245" width="9.140625" style="11"/>
    <col min="11246" max="11246" width="26.140625" style="11" customWidth="1"/>
    <col min="11247" max="11247" width="7.28515625" style="11" customWidth="1"/>
    <col min="11248" max="11250" width="10" style="11" customWidth="1"/>
    <col min="11251" max="11251" width="9.42578125" style="11" bestFit="1" customWidth="1"/>
    <col min="11252" max="11252" width="9.140625" style="11"/>
    <col min="11253" max="11256" width="7.7109375" style="11" customWidth="1"/>
    <col min="11257" max="11257" width="13.7109375" style="11" bestFit="1" customWidth="1"/>
    <col min="11258" max="11258" width="19.140625" style="11" bestFit="1" customWidth="1"/>
    <col min="11259" max="11259" width="9.140625" style="11"/>
    <col min="11260" max="11260" width="8.85546875" style="11" customWidth="1"/>
    <col min="11261" max="11261" width="10" style="11" customWidth="1"/>
    <col min="11262" max="11266" width="8.85546875" style="11" customWidth="1"/>
    <col min="11267" max="11501" width="9.140625" style="11"/>
    <col min="11502" max="11502" width="26.140625" style="11" customWidth="1"/>
    <col min="11503" max="11503" width="7.28515625" style="11" customWidth="1"/>
    <col min="11504" max="11506" width="10" style="11" customWidth="1"/>
    <col min="11507" max="11507" width="9.42578125" style="11" bestFit="1" customWidth="1"/>
    <col min="11508" max="11508" width="9.140625" style="11"/>
    <col min="11509" max="11512" width="7.7109375" style="11" customWidth="1"/>
    <col min="11513" max="11513" width="13.7109375" style="11" bestFit="1" customWidth="1"/>
    <col min="11514" max="11514" width="19.140625" style="11" bestFit="1" customWidth="1"/>
    <col min="11515" max="11515" width="9.140625" style="11"/>
    <col min="11516" max="11516" width="8.85546875" style="11" customWidth="1"/>
    <col min="11517" max="11517" width="10" style="11" customWidth="1"/>
    <col min="11518" max="11522" width="8.85546875" style="11" customWidth="1"/>
    <col min="11523" max="11757" width="9.140625" style="11"/>
    <col min="11758" max="11758" width="26.140625" style="11" customWidth="1"/>
    <col min="11759" max="11759" width="7.28515625" style="11" customWidth="1"/>
    <col min="11760" max="11762" width="10" style="11" customWidth="1"/>
    <col min="11763" max="11763" width="9.42578125" style="11" bestFit="1" customWidth="1"/>
    <col min="11764" max="11764" width="9.140625" style="11"/>
    <col min="11765" max="11768" width="7.7109375" style="11" customWidth="1"/>
    <col min="11769" max="11769" width="13.7109375" style="11" bestFit="1" customWidth="1"/>
    <col min="11770" max="11770" width="19.140625" style="11" bestFit="1" customWidth="1"/>
    <col min="11771" max="11771" width="9.140625" style="11"/>
    <col min="11772" max="11772" width="8.85546875" style="11" customWidth="1"/>
    <col min="11773" max="11773" width="10" style="11" customWidth="1"/>
    <col min="11774" max="11778" width="8.85546875" style="11" customWidth="1"/>
    <col min="11779" max="12013" width="9.140625" style="11"/>
    <col min="12014" max="12014" width="26.140625" style="11" customWidth="1"/>
    <col min="12015" max="12015" width="7.28515625" style="11" customWidth="1"/>
    <col min="12016" max="12018" width="10" style="11" customWidth="1"/>
    <col min="12019" max="12019" width="9.42578125" style="11" bestFit="1" customWidth="1"/>
    <col min="12020" max="12020" width="9.140625" style="11"/>
    <col min="12021" max="12024" width="7.7109375" style="11" customWidth="1"/>
    <col min="12025" max="12025" width="13.7109375" style="11" bestFit="1" customWidth="1"/>
    <col min="12026" max="12026" width="19.140625" style="11" bestFit="1" customWidth="1"/>
    <col min="12027" max="12027" width="9.140625" style="11"/>
    <col min="12028" max="12028" width="8.85546875" style="11" customWidth="1"/>
    <col min="12029" max="12029" width="10" style="11" customWidth="1"/>
    <col min="12030" max="12034" width="8.85546875" style="11" customWidth="1"/>
    <col min="12035" max="12269" width="9.140625" style="11"/>
    <col min="12270" max="12270" width="26.140625" style="11" customWidth="1"/>
    <col min="12271" max="12271" width="7.28515625" style="11" customWidth="1"/>
    <col min="12272" max="12274" width="10" style="11" customWidth="1"/>
    <col min="12275" max="12275" width="9.42578125" style="11" bestFit="1" customWidth="1"/>
    <col min="12276" max="12276" width="9.140625" style="11"/>
    <col min="12277" max="12280" width="7.7109375" style="11" customWidth="1"/>
    <col min="12281" max="12281" width="13.7109375" style="11" bestFit="1" customWidth="1"/>
    <col min="12282" max="12282" width="19.140625" style="11" bestFit="1" customWidth="1"/>
    <col min="12283" max="12283" width="9.140625" style="11"/>
    <col min="12284" max="12284" width="8.85546875" style="11" customWidth="1"/>
    <col min="12285" max="12285" width="10" style="11" customWidth="1"/>
    <col min="12286" max="12290" width="8.85546875" style="11" customWidth="1"/>
    <col min="12291" max="12525" width="9.140625" style="11"/>
    <col min="12526" max="12526" width="26.140625" style="11" customWidth="1"/>
    <col min="12527" max="12527" width="7.28515625" style="11" customWidth="1"/>
    <col min="12528" max="12530" width="10" style="11" customWidth="1"/>
    <col min="12531" max="12531" width="9.42578125" style="11" bestFit="1" customWidth="1"/>
    <col min="12532" max="12532" width="9.140625" style="11"/>
    <col min="12533" max="12536" width="7.7109375" style="11" customWidth="1"/>
    <col min="12537" max="12537" width="13.7109375" style="11" bestFit="1" customWidth="1"/>
    <col min="12538" max="12538" width="19.140625" style="11" bestFit="1" customWidth="1"/>
    <col min="12539" max="12539" width="9.140625" style="11"/>
    <col min="12540" max="12540" width="8.85546875" style="11" customWidth="1"/>
    <col min="12541" max="12541" width="10" style="11" customWidth="1"/>
    <col min="12542" max="12546" width="8.85546875" style="11" customWidth="1"/>
    <col min="12547" max="12781" width="9.140625" style="11"/>
    <col min="12782" max="12782" width="26.140625" style="11" customWidth="1"/>
    <col min="12783" max="12783" width="7.28515625" style="11" customWidth="1"/>
    <col min="12784" max="12786" width="10" style="11" customWidth="1"/>
    <col min="12787" max="12787" width="9.42578125" style="11" bestFit="1" customWidth="1"/>
    <col min="12788" max="12788" width="9.140625" style="11"/>
    <col min="12789" max="12792" width="7.7109375" style="11" customWidth="1"/>
    <col min="12793" max="12793" width="13.7109375" style="11" bestFit="1" customWidth="1"/>
    <col min="12794" max="12794" width="19.140625" style="11" bestFit="1" customWidth="1"/>
    <col min="12795" max="12795" width="9.140625" style="11"/>
    <col min="12796" max="12796" width="8.85546875" style="11" customWidth="1"/>
    <col min="12797" max="12797" width="10" style="11" customWidth="1"/>
    <col min="12798" max="12802" width="8.85546875" style="11" customWidth="1"/>
    <col min="12803" max="13037" width="9.140625" style="11"/>
    <col min="13038" max="13038" width="26.140625" style="11" customWidth="1"/>
    <col min="13039" max="13039" width="7.28515625" style="11" customWidth="1"/>
    <col min="13040" max="13042" width="10" style="11" customWidth="1"/>
    <col min="13043" max="13043" width="9.42578125" style="11" bestFit="1" customWidth="1"/>
    <col min="13044" max="13044" width="9.140625" style="11"/>
    <col min="13045" max="13048" width="7.7109375" style="11" customWidth="1"/>
    <col min="13049" max="13049" width="13.7109375" style="11" bestFit="1" customWidth="1"/>
    <col min="13050" max="13050" width="19.140625" style="11" bestFit="1" customWidth="1"/>
    <col min="13051" max="13051" width="9.140625" style="11"/>
    <col min="13052" max="13052" width="8.85546875" style="11" customWidth="1"/>
    <col min="13053" max="13053" width="10" style="11" customWidth="1"/>
    <col min="13054" max="13058" width="8.85546875" style="11" customWidth="1"/>
    <col min="13059" max="13293" width="9.140625" style="11"/>
    <col min="13294" max="13294" width="26.140625" style="11" customWidth="1"/>
    <col min="13295" max="13295" width="7.28515625" style="11" customWidth="1"/>
    <col min="13296" max="13298" width="10" style="11" customWidth="1"/>
    <col min="13299" max="13299" width="9.42578125" style="11" bestFit="1" customWidth="1"/>
    <col min="13300" max="13300" width="9.140625" style="11"/>
    <col min="13301" max="13304" width="7.7109375" style="11" customWidth="1"/>
    <col min="13305" max="13305" width="13.7109375" style="11" bestFit="1" customWidth="1"/>
    <col min="13306" max="13306" width="19.140625" style="11" bestFit="1" customWidth="1"/>
    <col min="13307" max="13307" width="9.140625" style="11"/>
    <col min="13308" max="13308" width="8.85546875" style="11" customWidth="1"/>
    <col min="13309" max="13309" width="10" style="11" customWidth="1"/>
    <col min="13310" max="13314" width="8.85546875" style="11" customWidth="1"/>
    <col min="13315" max="13549" width="9.140625" style="11"/>
    <col min="13550" max="13550" width="26.140625" style="11" customWidth="1"/>
    <col min="13551" max="13551" width="7.28515625" style="11" customWidth="1"/>
    <col min="13552" max="13554" width="10" style="11" customWidth="1"/>
    <col min="13555" max="13555" width="9.42578125" style="11" bestFit="1" customWidth="1"/>
    <col min="13556" max="13556" width="9.140625" style="11"/>
    <col min="13557" max="13560" width="7.7109375" style="11" customWidth="1"/>
    <col min="13561" max="13561" width="13.7109375" style="11" bestFit="1" customWidth="1"/>
    <col min="13562" max="13562" width="19.140625" style="11" bestFit="1" customWidth="1"/>
    <col min="13563" max="13563" width="9.140625" style="11"/>
    <col min="13564" max="13564" width="8.85546875" style="11" customWidth="1"/>
    <col min="13565" max="13565" width="10" style="11" customWidth="1"/>
    <col min="13566" max="13570" width="8.85546875" style="11" customWidth="1"/>
    <col min="13571" max="13805" width="9.140625" style="11"/>
    <col min="13806" max="13806" width="26.140625" style="11" customWidth="1"/>
    <col min="13807" max="13807" width="7.28515625" style="11" customWidth="1"/>
    <col min="13808" max="13810" width="10" style="11" customWidth="1"/>
    <col min="13811" max="13811" width="9.42578125" style="11" bestFit="1" customWidth="1"/>
    <col min="13812" max="13812" width="9.140625" style="11"/>
    <col min="13813" max="13816" width="7.7109375" style="11" customWidth="1"/>
    <col min="13817" max="13817" width="13.7109375" style="11" bestFit="1" customWidth="1"/>
    <col min="13818" max="13818" width="19.140625" style="11" bestFit="1" customWidth="1"/>
    <col min="13819" max="13819" width="9.140625" style="11"/>
    <col min="13820" max="13820" width="8.85546875" style="11" customWidth="1"/>
    <col min="13821" max="13821" width="10" style="11" customWidth="1"/>
    <col min="13822" max="13826" width="8.85546875" style="11" customWidth="1"/>
    <col min="13827" max="14061" width="9.140625" style="11"/>
    <col min="14062" max="14062" width="26.140625" style="11" customWidth="1"/>
    <col min="14063" max="14063" width="7.28515625" style="11" customWidth="1"/>
    <col min="14064" max="14066" width="10" style="11" customWidth="1"/>
    <col min="14067" max="14067" width="9.42578125" style="11" bestFit="1" customWidth="1"/>
    <col min="14068" max="14068" width="9.140625" style="11"/>
    <col min="14069" max="14072" width="7.7109375" style="11" customWidth="1"/>
    <col min="14073" max="14073" width="13.7109375" style="11" bestFit="1" customWidth="1"/>
    <col min="14074" max="14074" width="19.140625" style="11" bestFit="1" customWidth="1"/>
    <col min="14075" max="14075" width="9.140625" style="11"/>
    <col min="14076" max="14076" width="8.85546875" style="11" customWidth="1"/>
    <col min="14077" max="14077" width="10" style="11" customWidth="1"/>
    <col min="14078" max="14082" width="8.85546875" style="11" customWidth="1"/>
    <col min="14083" max="14317" width="9.140625" style="11"/>
    <col min="14318" max="14318" width="26.140625" style="11" customWidth="1"/>
    <col min="14319" max="14319" width="7.28515625" style="11" customWidth="1"/>
    <col min="14320" max="14322" width="10" style="11" customWidth="1"/>
    <col min="14323" max="14323" width="9.42578125" style="11" bestFit="1" customWidth="1"/>
    <col min="14324" max="14324" width="9.140625" style="11"/>
    <col min="14325" max="14328" width="7.7109375" style="11" customWidth="1"/>
    <col min="14329" max="14329" width="13.7109375" style="11" bestFit="1" customWidth="1"/>
    <col min="14330" max="14330" width="19.140625" style="11" bestFit="1" customWidth="1"/>
    <col min="14331" max="14331" width="9.140625" style="11"/>
    <col min="14332" max="14332" width="8.85546875" style="11" customWidth="1"/>
    <col min="14333" max="14333" width="10" style="11" customWidth="1"/>
    <col min="14334" max="14338" width="8.85546875" style="11" customWidth="1"/>
    <col min="14339" max="14573" width="9.140625" style="11"/>
    <col min="14574" max="14574" width="26.140625" style="11" customWidth="1"/>
    <col min="14575" max="14575" width="7.28515625" style="11" customWidth="1"/>
    <col min="14576" max="14578" width="10" style="11" customWidth="1"/>
    <col min="14579" max="14579" width="9.42578125" style="11" bestFit="1" customWidth="1"/>
    <col min="14580" max="14580" width="9.140625" style="11"/>
    <col min="14581" max="14584" width="7.7109375" style="11" customWidth="1"/>
    <col min="14585" max="14585" width="13.7109375" style="11" bestFit="1" customWidth="1"/>
    <col min="14586" max="14586" width="19.140625" style="11" bestFit="1" customWidth="1"/>
    <col min="14587" max="14587" width="9.140625" style="11"/>
    <col min="14588" max="14588" width="8.85546875" style="11" customWidth="1"/>
    <col min="14589" max="14589" width="10" style="11" customWidth="1"/>
    <col min="14590" max="14594" width="8.85546875" style="11" customWidth="1"/>
    <col min="14595" max="14829" width="9.140625" style="11"/>
    <col min="14830" max="14830" width="26.140625" style="11" customWidth="1"/>
    <col min="14831" max="14831" width="7.28515625" style="11" customWidth="1"/>
    <col min="14832" max="14834" width="10" style="11" customWidth="1"/>
    <col min="14835" max="14835" width="9.42578125" style="11" bestFit="1" customWidth="1"/>
    <col min="14836" max="14836" width="9.140625" style="11"/>
    <col min="14837" max="14840" width="7.7109375" style="11" customWidth="1"/>
    <col min="14841" max="14841" width="13.7109375" style="11" bestFit="1" customWidth="1"/>
    <col min="14842" max="14842" width="19.140625" style="11" bestFit="1" customWidth="1"/>
    <col min="14843" max="14843" width="9.140625" style="11"/>
    <col min="14844" max="14844" width="8.85546875" style="11" customWidth="1"/>
    <col min="14845" max="14845" width="10" style="11" customWidth="1"/>
    <col min="14846" max="14850" width="8.85546875" style="11" customWidth="1"/>
    <col min="14851" max="15085" width="9.140625" style="11"/>
    <col min="15086" max="15086" width="26.140625" style="11" customWidth="1"/>
    <col min="15087" max="15087" width="7.28515625" style="11" customWidth="1"/>
    <col min="15088" max="15090" width="10" style="11" customWidth="1"/>
    <col min="15091" max="15091" width="9.42578125" style="11" bestFit="1" customWidth="1"/>
    <col min="15092" max="15092" width="9.140625" style="11"/>
    <col min="15093" max="15096" width="7.7109375" style="11" customWidth="1"/>
    <col min="15097" max="15097" width="13.7109375" style="11" bestFit="1" customWidth="1"/>
    <col min="15098" max="15098" width="19.140625" style="11" bestFit="1" customWidth="1"/>
    <col min="15099" max="15099" width="9.140625" style="11"/>
    <col min="15100" max="15100" width="8.85546875" style="11" customWidth="1"/>
    <col min="15101" max="15101" width="10" style="11" customWidth="1"/>
    <col min="15102" max="15106" width="8.85546875" style="11" customWidth="1"/>
    <col min="15107" max="15341" width="9.140625" style="11"/>
    <col min="15342" max="15342" width="26.140625" style="11" customWidth="1"/>
    <col min="15343" max="15343" width="7.28515625" style="11" customWidth="1"/>
    <col min="15344" max="15346" width="10" style="11" customWidth="1"/>
    <col min="15347" max="15347" width="9.42578125" style="11" bestFit="1" customWidth="1"/>
    <col min="15348" max="15348" width="9.140625" style="11"/>
    <col min="15349" max="15352" width="7.7109375" style="11" customWidth="1"/>
    <col min="15353" max="15353" width="13.7109375" style="11" bestFit="1" customWidth="1"/>
    <col min="15354" max="15354" width="19.140625" style="11" bestFit="1" customWidth="1"/>
    <col min="15355" max="15355" width="9.140625" style="11"/>
    <col min="15356" max="15356" width="8.85546875" style="11" customWidth="1"/>
    <col min="15357" max="15357" width="10" style="11" customWidth="1"/>
    <col min="15358" max="15362" width="8.85546875" style="11" customWidth="1"/>
    <col min="15363" max="15597" width="9.140625" style="11"/>
    <col min="15598" max="15598" width="26.140625" style="11" customWidth="1"/>
    <col min="15599" max="15599" width="7.28515625" style="11" customWidth="1"/>
    <col min="15600" max="15602" width="10" style="11" customWidth="1"/>
    <col min="15603" max="15603" width="9.42578125" style="11" bestFit="1" customWidth="1"/>
    <col min="15604" max="15604" width="9.140625" style="11"/>
    <col min="15605" max="15608" width="7.7109375" style="11" customWidth="1"/>
    <col min="15609" max="15609" width="13.7109375" style="11" bestFit="1" customWidth="1"/>
    <col min="15610" max="15610" width="19.140625" style="11" bestFit="1" customWidth="1"/>
    <col min="15611" max="15611" width="9.140625" style="11"/>
    <col min="15612" max="15612" width="8.85546875" style="11" customWidth="1"/>
    <col min="15613" max="15613" width="10" style="11" customWidth="1"/>
    <col min="15614" max="15618" width="8.85546875" style="11" customWidth="1"/>
    <col min="15619" max="15853" width="9.140625" style="11"/>
    <col min="15854" max="15854" width="26.140625" style="11" customWidth="1"/>
    <col min="15855" max="15855" width="7.28515625" style="11" customWidth="1"/>
    <col min="15856" max="15858" width="10" style="11" customWidth="1"/>
    <col min="15859" max="15859" width="9.42578125" style="11" bestFit="1" customWidth="1"/>
    <col min="15860" max="15860" width="9.140625" style="11"/>
    <col min="15861" max="15864" width="7.7109375" style="11" customWidth="1"/>
    <col min="15865" max="15865" width="13.7109375" style="11" bestFit="1" customWidth="1"/>
    <col min="15866" max="15866" width="19.140625" style="11" bestFit="1" customWidth="1"/>
    <col min="15867" max="15867" width="9.140625" style="11"/>
    <col min="15868" max="15868" width="8.85546875" style="11" customWidth="1"/>
    <col min="15869" max="15869" width="10" style="11" customWidth="1"/>
    <col min="15870" max="15874" width="8.85546875" style="11" customWidth="1"/>
    <col min="15875" max="16109" width="9.140625" style="11"/>
    <col min="16110" max="16110" width="26.140625" style="11" customWidth="1"/>
    <col min="16111" max="16111" width="7.28515625" style="11" customWidth="1"/>
    <col min="16112" max="16114" width="10" style="11" customWidth="1"/>
    <col min="16115" max="16115" width="9.42578125" style="11" bestFit="1" customWidth="1"/>
    <col min="16116" max="16116" width="9.140625" style="11"/>
    <col min="16117" max="16120" width="7.7109375" style="11" customWidth="1"/>
    <col min="16121" max="16121" width="13.7109375" style="11" bestFit="1" customWidth="1"/>
    <col min="16122" max="16122" width="19.140625" style="11" bestFit="1" customWidth="1"/>
    <col min="16123" max="16123" width="9.140625" style="11"/>
    <col min="16124" max="16124" width="8.85546875" style="11" customWidth="1"/>
    <col min="16125" max="16125" width="10" style="11" customWidth="1"/>
    <col min="16126" max="16130" width="8.85546875" style="11" customWidth="1"/>
    <col min="16131" max="16384" width="9.140625" style="11"/>
  </cols>
  <sheetData>
    <row r="1" spans="1:4">
      <c r="A1" s="47" t="s">
        <v>91</v>
      </c>
    </row>
    <row r="2" spans="1:4">
      <c r="A2" s="47" t="s">
        <v>92</v>
      </c>
    </row>
    <row r="5" spans="1:4">
      <c r="B5" s="30" t="s">
        <v>93</v>
      </c>
      <c r="C5" s="30" t="s">
        <v>94</v>
      </c>
      <c r="D5" s="26" t="s">
        <v>93</v>
      </c>
    </row>
    <row r="6" spans="1:4">
      <c r="B6" s="30" t="s">
        <v>89</v>
      </c>
      <c r="C6" s="30" t="s">
        <v>8</v>
      </c>
      <c r="D6" s="26" t="s">
        <v>95</v>
      </c>
    </row>
    <row r="7" spans="1:4">
      <c r="A7" s="47">
        <v>1988</v>
      </c>
      <c r="B7" s="35">
        <v>108607</v>
      </c>
      <c r="C7" s="35">
        <v>41264</v>
      </c>
      <c r="D7" s="35">
        <v>41203</v>
      </c>
    </row>
    <row r="8" spans="1:4">
      <c r="A8" s="47">
        <v>1989</v>
      </c>
      <c r="B8" s="35">
        <v>120983</v>
      </c>
      <c r="C8" s="35">
        <v>46380</v>
      </c>
      <c r="D8" s="35">
        <v>45648</v>
      </c>
    </row>
    <row r="9" spans="1:4">
      <c r="A9" s="47">
        <v>1990</v>
      </c>
      <c r="B9" s="35">
        <v>134029</v>
      </c>
      <c r="C9" s="35">
        <v>50865</v>
      </c>
      <c r="D9" s="35">
        <v>50582</v>
      </c>
    </row>
    <row r="10" spans="1:4">
      <c r="A10" s="47">
        <v>1991</v>
      </c>
      <c r="B10" s="35">
        <v>149251</v>
      </c>
      <c r="C10" s="35">
        <v>56094</v>
      </c>
      <c r="D10" s="35">
        <v>55888</v>
      </c>
    </row>
    <row r="11" spans="1:4">
      <c r="A11" s="47">
        <v>1992</v>
      </c>
      <c r="B11" s="35">
        <v>164926</v>
      </c>
      <c r="C11" s="35">
        <v>61252</v>
      </c>
      <c r="D11" s="35">
        <v>61117</v>
      </c>
    </row>
    <row r="12" spans="1:4">
      <c r="A12" s="47">
        <v>1993</v>
      </c>
      <c r="B12" s="35">
        <v>179449</v>
      </c>
      <c r="C12" s="35">
        <v>64455</v>
      </c>
      <c r="D12" s="35">
        <v>66598</v>
      </c>
    </row>
    <row r="13" spans="1:4">
      <c r="A13" s="47">
        <v>1994</v>
      </c>
      <c r="B13" s="35">
        <v>196104</v>
      </c>
      <c r="C13" s="35">
        <v>69890</v>
      </c>
      <c r="D13" s="35">
        <v>72035</v>
      </c>
    </row>
    <row r="14" spans="1:4">
      <c r="A14" s="47">
        <v>1995</v>
      </c>
      <c r="B14" s="35">
        <v>208272</v>
      </c>
      <c r="C14" s="35">
        <v>70357</v>
      </c>
      <c r="D14" s="35">
        <v>77844</v>
      </c>
    </row>
    <row r="15" spans="1:4">
      <c r="A15" s="47">
        <v>1996</v>
      </c>
      <c r="B15" s="35">
        <v>222650</v>
      </c>
      <c r="C15" s="35">
        <v>76335</v>
      </c>
      <c r="D15" s="35">
        <v>83750</v>
      </c>
    </row>
    <row r="16" spans="1:4">
      <c r="A16" s="47">
        <v>1997</v>
      </c>
      <c r="B16" s="35">
        <v>238075</v>
      </c>
      <c r="C16" s="35">
        <v>81818</v>
      </c>
      <c r="D16" s="35">
        <v>89608</v>
      </c>
    </row>
    <row r="17" spans="1:4">
      <c r="A17" s="47">
        <v>1998</v>
      </c>
      <c r="B17" s="35">
        <v>253996</v>
      </c>
      <c r="C17" s="35">
        <v>87181</v>
      </c>
      <c r="D17" s="35">
        <v>95985</v>
      </c>
    </row>
    <row r="18" spans="1:4">
      <c r="A18" s="47">
        <v>1999</v>
      </c>
      <c r="B18" s="35">
        <v>268412</v>
      </c>
      <c r="C18" s="35">
        <v>91282</v>
      </c>
      <c r="D18" s="35">
        <v>102093</v>
      </c>
    </row>
    <row r="19" spans="1:4">
      <c r="A19" s="47">
        <v>2000</v>
      </c>
      <c r="B19" s="35">
        <v>282895</v>
      </c>
      <c r="C19" s="35">
        <v>94562</v>
      </c>
      <c r="D19" s="35">
        <v>108494</v>
      </c>
    </row>
    <row r="20" spans="1:4">
      <c r="A20" s="47">
        <v>2001</v>
      </c>
      <c r="B20" s="35">
        <v>296144</v>
      </c>
      <c r="C20" s="35">
        <v>97831</v>
      </c>
      <c r="D20" s="35">
        <v>115022</v>
      </c>
    </row>
    <row r="21" spans="1:4">
      <c r="A21" s="47">
        <v>2002</v>
      </c>
      <c r="B21" s="35">
        <v>308391</v>
      </c>
      <c r="C21" s="35">
        <v>99994</v>
      </c>
      <c r="D21" s="35">
        <v>121899</v>
      </c>
    </row>
    <row r="22" spans="1:4">
      <c r="A22" s="47">
        <v>2003</v>
      </c>
      <c r="B22" s="35">
        <v>320184</v>
      </c>
      <c r="C22" s="35">
        <v>102681</v>
      </c>
      <c r="D22" s="35">
        <v>128678</v>
      </c>
    </row>
    <row r="23" spans="1:4">
      <c r="A23" s="47">
        <v>2004</v>
      </c>
      <c r="B23" s="35">
        <v>331786</v>
      </c>
      <c r="C23" s="35">
        <v>105023</v>
      </c>
      <c r="D23" s="35">
        <v>136094</v>
      </c>
    </row>
    <row r="24" spans="1:4">
      <c r="A24" s="47">
        <v>2005</v>
      </c>
      <c r="B24" s="35">
        <v>343626</v>
      </c>
      <c r="C24" s="35">
        <v>107298</v>
      </c>
      <c r="D24" s="35">
        <v>143536</v>
      </c>
    </row>
    <row r="25" spans="1:4">
      <c r="A25" s="47">
        <v>2006</v>
      </c>
      <c r="B25" s="35">
        <v>357057</v>
      </c>
      <c r="C25" s="35">
        <v>111168</v>
      </c>
      <c r="D25" s="35">
        <v>151282</v>
      </c>
    </row>
    <row r="26" spans="1:4">
      <c r="A26" s="47">
        <v>2007</v>
      </c>
      <c r="B26" s="35">
        <v>370458</v>
      </c>
      <c r="C26" s="35">
        <v>111273</v>
      </c>
      <c r="D26" s="35">
        <v>158541</v>
      </c>
    </row>
    <row r="27" spans="1:4">
      <c r="A27" s="47">
        <v>2008</v>
      </c>
      <c r="B27" s="38">
        <v>384705</v>
      </c>
      <c r="C27" s="37">
        <v>112835</v>
      </c>
      <c r="D27" s="35">
        <v>165468</v>
      </c>
    </row>
    <row r="28" spans="1:4">
      <c r="A28" s="47">
        <v>2009</v>
      </c>
      <c r="B28" s="38">
        <v>400754</v>
      </c>
      <c r="C28" s="37">
        <v>116674</v>
      </c>
      <c r="D28" s="35">
        <v>172282</v>
      </c>
    </row>
    <row r="29" spans="1:4">
      <c r="A29" s="47">
        <v>2010</v>
      </c>
      <c r="B29" s="37">
        <v>416738</v>
      </c>
      <c r="C29" s="38">
        <v>117390</v>
      </c>
      <c r="D29" s="37">
        <v>179080</v>
      </c>
    </row>
    <row r="30" spans="1:4">
      <c r="A30" s="47">
        <v>2011</v>
      </c>
      <c r="B30" s="19">
        <v>430273</v>
      </c>
      <c r="C30" s="19">
        <v>115643</v>
      </c>
      <c r="D30" s="19">
        <v>185626</v>
      </c>
    </row>
    <row r="31" spans="1:4">
      <c r="B31" s="29"/>
      <c r="C31" s="29"/>
      <c r="D31" s="29"/>
    </row>
    <row r="32" spans="1:4">
      <c r="B32" s="29"/>
      <c r="C32" s="29"/>
      <c r="D32" s="29"/>
    </row>
    <row r="33" spans="2:4">
      <c r="B33" s="29"/>
      <c r="C33" s="29"/>
      <c r="D33" s="29"/>
    </row>
    <row r="53" spans="2:4">
      <c r="B53" s="34"/>
      <c r="C53" s="34"/>
      <c r="D53" s="34"/>
    </row>
    <row r="54" spans="2:4">
      <c r="B54" s="34"/>
      <c r="C54" s="34"/>
      <c r="D54" s="34"/>
    </row>
    <row r="55" spans="2:4">
      <c r="B55" s="34"/>
      <c r="C55" s="34"/>
      <c r="D55" s="34"/>
    </row>
    <row r="56" spans="2:4">
      <c r="B56" s="34"/>
      <c r="C56" s="34"/>
      <c r="D56" s="34"/>
    </row>
    <row r="57" spans="2:4">
      <c r="B57" s="34"/>
      <c r="C57" s="34"/>
      <c r="D57" s="34"/>
    </row>
    <row r="58" spans="2:4">
      <c r="B58" s="34"/>
      <c r="C58" s="34"/>
      <c r="D58" s="34"/>
    </row>
    <row r="59" spans="2:4">
      <c r="B59" s="34"/>
      <c r="C59" s="34"/>
      <c r="D59" s="34"/>
    </row>
    <row r="60" spans="2:4">
      <c r="B60" s="34"/>
      <c r="C60" s="34"/>
      <c r="D60" s="34"/>
    </row>
    <row r="61" spans="2:4">
      <c r="B61" s="34"/>
      <c r="C61" s="34"/>
      <c r="D61" s="34"/>
    </row>
    <row r="62" spans="2:4">
      <c r="B62" s="34"/>
      <c r="C62" s="34"/>
      <c r="D62" s="34"/>
    </row>
    <row r="63" spans="2:4">
      <c r="B63" s="34"/>
      <c r="C63" s="34"/>
      <c r="D63" s="34"/>
    </row>
  </sheetData>
  <pageMargins left="0.75" right="0.75" top="1" bottom="1" header="0.5" footer="0.5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6"/>
  <sheetViews>
    <sheetView showGridLines="0" zoomScaleNormal="100" workbookViewId="0"/>
  </sheetViews>
  <sheetFormatPr defaultRowHeight="15" customHeight="1"/>
  <cols>
    <col min="1" max="1" width="20.140625" style="270" customWidth="1"/>
    <col min="2" max="2" width="10.140625" style="271" bestFit="1" customWidth="1"/>
    <col min="3" max="3" width="12" style="271" customWidth="1"/>
    <col min="4" max="4" width="5.5703125" style="271" customWidth="1"/>
    <col min="5" max="5" width="20.140625" style="271" bestFit="1" customWidth="1"/>
    <col min="6" max="6" width="11.140625" style="271" customWidth="1"/>
    <col min="7" max="7" width="12" style="271" customWidth="1"/>
    <col min="8" max="8" width="5.5703125" style="271" customWidth="1"/>
    <col min="9" max="9" width="20.140625" style="270" bestFit="1" customWidth="1"/>
    <col min="10" max="10" width="11.5703125" style="271" customWidth="1"/>
    <col min="11" max="11" width="12" style="271" customWidth="1"/>
    <col min="12" max="242" width="9.140625" style="272"/>
    <col min="243" max="243" width="30.7109375" style="272" customWidth="1"/>
    <col min="244" max="249" width="20.7109375" style="272" customWidth="1"/>
    <col min="250" max="498" width="9.140625" style="272"/>
    <col min="499" max="499" width="30.7109375" style="272" customWidth="1"/>
    <col min="500" max="505" width="20.7109375" style="272" customWidth="1"/>
    <col min="506" max="754" width="9.140625" style="272"/>
    <col min="755" max="755" width="30.7109375" style="272" customWidth="1"/>
    <col min="756" max="761" width="20.7109375" style="272" customWidth="1"/>
    <col min="762" max="1010" width="9.140625" style="272"/>
    <col min="1011" max="1011" width="30.7109375" style="272" customWidth="1"/>
    <col min="1012" max="1017" width="20.7109375" style="272" customWidth="1"/>
    <col min="1018" max="1266" width="9.140625" style="272"/>
    <col min="1267" max="1267" width="30.7109375" style="272" customWidth="1"/>
    <col min="1268" max="1273" width="20.7109375" style="272" customWidth="1"/>
    <col min="1274" max="1522" width="9.140625" style="272"/>
    <col min="1523" max="1523" width="30.7109375" style="272" customWidth="1"/>
    <col min="1524" max="1529" width="20.7109375" style="272" customWidth="1"/>
    <col min="1530" max="1778" width="9.140625" style="272"/>
    <col min="1779" max="1779" width="30.7109375" style="272" customWidth="1"/>
    <col min="1780" max="1785" width="20.7109375" style="272" customWidth="1"/>
    <col min="1786" max="2034" width="9.140625" style="272"/>
    <col min="2035" max="2035" width="30.7109375" style="272" customWidth="1"/>
    <col min="2036" max="2041" width="20.7109375" style="272" customWidth="1"/>
    <col min="2042" max="2290" width="9.140625" style="272"/>
    <col min="2291" max="2291" width="30.7109375" style="272" customWidth="1"/>
    <col min="2292" max="2297" width="20.7109375" style="272" customWidth="1"/>
    <col min="2298" max="2546" width="9.140625" style="272"/>
    <col min="2547" max="2547" width="30.7109375" style="272" customWidth="1"/>
    <col min="2548" max="2553" width="20.7109375" style="272" customWidth="1"/>
    <col min="2554" max="2802" width="9.140625" style="272"/>
    <col min="2803" max="2803" width="30.7109375" style="272" customWidth="1"/>
    <col min="2804" max="2809" width="20.7109375" style="272" customWidth="1"/>
    <col min="2810" max="3058" width="9.140625" style="272"/>
    <col min="3059" max="3059" width="30.7109375" style="272" customWidth="1"/>
    <col min="3060" max="3065" width="20.7109375" style="272" customWidth="1"/>
    <col min="3066" max="3314" width="9.140625" style="272"/>
    <col min="3315" max="3315" width="30.7109375" style="272" customWidth="1"/>
    <col min="3316" max="3321" width="20.7109375" style="272" customWidth="1"/>
    <col min="3322" max="3570" width="9.140625" style="272"/>
    <col min="3571" max="3571" width="30.7109375" style="272" customWidth="1"/>
    <col min="3572" max="3577" width="20.7109375" style="272" customWidth="1"/>
    <col min="3578" max="3826" width="9.140625" style="272"/>
    <col min="3827" max="3827" width="30.7109375" style="272" customWidth="1"/>
    <col min="3828" max="3833" width="20.7109375" style="272" customWidth="1"/>
    <col min="3834" max="4082" width="9.140625" style="272"/>
    <col min="4083" max="4083" width="30.7109375" style="272" customWidth="1"/>
    <col min="4084" max="4089" width="20.7109375" style="272" customWidth="1"/>
    <col min="4090" max="4338" width="9.140625" style="272"/>
    <col min="4339" max="4339" width="30.7109375" style="272" customWidth="1"/>
    <col min="4340" max="4345" width="20.7109375" style="272" customWidth="1"/>
    <col min="4346" max="4594" width="9.140625" style="272"/>
    <col min="4595" max="4595" width="30.7109375" style="272" customWidth="1"/>
    <col min="4596" max="4601" width="20.7109375" style="272" customWidth="1"/>
    <col min="4602" max="4850" width="9.140625" style="272"/>
    <col min="4851" max="4851" width="30.7109375" style="272" customWidth="1"/>
    <col min="4852" max="4857" width="20.7109375" style="272" customWidth="1"/>
    <col min="4858" max="5106" width="9.140625" style="272"/>
    <col min="5107" max="5107" width="30.7109375" style="272" customWidth="1"/>
    <col min="5108" max="5113" width="20.7109375" style="272" customWidth="1"/>
    <col min="5114" max="5362" width="9.140625" style="272"/>
    <col min="5363" max="5363" width="30.7109375" style="272" customWidth="1"/>
    <col min="5364" max="5369" width="20.7109375" style="272" customWidth="1"/>
    <col min="5370" max="5618" width="9.140625" style="272"/>
    <col min="5619" max="5619" width="30.7109375" style="272" customWidth="1"/>
    <col min="5620" max="5625" width="20.7109375" style="272" customWidth="1"/>
    <col min="5626" max="5874" width="9.140625" style="272"/>
    <col min="5875" max="5875" width="30.7109375" style="272" customWidth="1"/>
    <col min="5876" max="5881" width="20.7109375" style="272" customWidth="1"/>
    <col min="5882" max="6130" width="9.140625" style="272"/>
    <col min="6131" max="6131" width="30.7109375" style="272" customWidth="1"/>
    <col min="6132" max="6137" width="20.7109375" style="272" customWidth="1"/>
    <col min="6138" max="6386" width="9.140625" style="272"/>
    <col min="6387" max="6387" width="30.7109375" style="272" customWidth="1"/>
    <col min="6388" max="6393" width="20.7109375" style="272" customWidth="1"/>
    <col min="6394" max="6642" width="9.140625" style="272"/>
    <col min="6643" max="6643" width="30.7109375" style="272" customWidth="1"/>
    <col min="6644" max="6649" width="20.7109375" style="272" customWidth="1"/>
    <col min="6650" max="6898" width="9.140625" style="272"/>
    <col min="6899" max="6899" width="30.7109375" style="272" customWidth="1"/>
    <col min="6900" max="6905" width="20.7109375" style="272" customWidth="1"/>
    <col min="6906" max="7154" width="9.140625" style="272"/>
    <col min="7155" max="7155" width="30.7109375" style="272" customWidth="1"/>
    <col min="7156" max="7161" width="20.7109375" style="272" customWidth="1"/>
    <col min="7162" max="7410" width="9.140625" style="272"/>
    <col min="7411" max="7411" width="30.7109375" style="272" customWidth="1"/>
    <col min="7412" max="7417" width="20.7109375" style="272" customWidth="1"/>
    <col min="7418" max="7666" width="9.140625" style="272"/>
    <col min="7667" max="7667" width="30.7109375" style="272" customWidth="1"/>
    <col min="7668" max="7673" width="20.7109375" style="272" customWidth="1"/>
    <col min="7674" max="7922" width="9.140625" style="272"/>
    <col min="7923" max="7923" width="30.7109375" style="272" customWidth="1"/>
    <col min="7924" max="7929" width="20.7109375" style="272" customWidth="1"/>
    <col min="7930" max="8178" width="9.140625" style="272"/>
    <col min="8179" max="8179" width="30.7109375" style="272" customWidth="1"/>
    <col min="8180" max="8185" width="20.7109375" style="272" customWidth="1"/>
    <col min="8186" max="8434" width="9.140625" style="272"/>
    <col min="8435" max="8435" width="30.7109375" style="272" customWidth="1"/>
    <col min="8436" max="8441" width="20.7109375" style="272" customWidth="1"/>
    <col min="8442" max="8690" width="9.140625" style="272"/>
    <col min="8691" max="8691" width="30.7109375" style="272" customWidth="1"/>
    <col min="8692" max="8697" width="20.7109375" style="272" customWidth="1"/>
    <col min="8698" max="8946" width="9.140625" style="272"/>
    <col min="8947" max="8947" width="30.7109375" style="272" customWidth="1"/>
    <col min="8948" max="8953" width="20.7109375" style="272" customWidth="1"/>
    <col min="8954" max="9202" width="9.140625" style="272"/>
    <col min="9203" max="9203" width="30.7109375" style="272" customWidth="1"/>
    <col min="9204" max="9209" width="20.7109375" style="272" customWidth="1"/>
    <col min="9210" max="9458" width="9.140625" style="272"/>
    <col min="9459" max="9459" width="30.7109375" style="272" customWidth="1"/>
    <col min="9460" max="9465" width="20.7109375" style="272" customWidth="1"/>
    <col min="9466" max="9714" width="9.140625" style="272"/>
    <col min="9715" max="9715" width="30.7109375" style="272" customWidth="1"/>
    <col min="9716" max="9721" width="20.7109375" style="272" customWidth="1"/>
    <col min="9722" max="9970" width="9.140625" style="272"/>
    <col min="9971" max="9971" width="30.7109375" style="272" customWidth="1"/>
    <col min="9972" max="9977" width="20.7109375" style="272" customWidth="1"/>
    <col min="9978" max="10226" width="9.140625" style="272"/>
    <col min="10227" max="10227" width="30.7109375" style="272" customWidth="1"/>
    <col min="10228" max="10233" width="20.7109375" style="272" customWidth="1"/>
    <col min="10234" max="10482" width="9.140625" style="272"/>
    <col min="10483" max="10483" width="30.7109375" style="272" customWidth="1"/>
    <col min="10484" max="10489" width="20.7109375" style="272" customWidth="1"/>
    <col min="10490" max="10738" width="9.140625" style="272"/>
    <col min="10739" max="10739" width="30.7109375" style="272" customWidth="1"/>
    <col min="10740" max="10745" width="20.7109375" style="272" customWidth="1"/>
    <col min="10746" max="10994" width="9.140625" style="272"/>
    <col min="10995" max="10995" width="30.7109375" style="272" customWidth="1"/>
    <col min="10996" max="11001" width="20.7109375" style="272" customWidth="1"/>
    <col min="11002" max="11250" width="9.140625" style="272"/>
    <col min="11251" max="11251" width="30.7109375" style="272" customWidth="1"/>
    <col min="11252" max="11257" width="20.7109375" style="272" customWidth="1"/>
    <col min="11258" max="11506" width="9.140625" style="272"/>
    <col min="11507" max="11507" width="30.7109375" style="272" customWidth="1"/>
    <col min="11508" max="11513" width="20.7109375" style="272" customWidth="1"/>
    <col min="11514" max="11762" width="9.140625" style="272"/>
    <col min="11763" max="11763" width="30.7109375" style="272" customWidth="1"/>
    <col min="11764" max="11769" width="20.7109375" style="272" customWidth="1"/>
    <col min="11770" max="12018" width="9.140625" style="272"/>
    <col min="12019" max="12019" width="30.7109375" style="272" customWidth="1"/>
    <col min="12020" max="12025" width="20.7109375" style="272" customWidth="1"/>
    <col min="12026" max="12274" width="9.140625" style="272"/>
    <col min="12275" max="12275" width="30.7109375" style="272" customWidth="1"/>
    <col min="12276" max="12281" width="20.7109375" style="272" customWidth="1"/>
    <col min="12282" max="12530" width="9.140625" style="272"/>
    <col min="12531" max="12531" width="30.7109375" style="272" customWidth="1"/>
    <col min="12532" max="12537" width="20.7109375" style="272" customWidth="1"/>
    <col min="12538" max="12786" width="9.140625" style="272"/>
    <col min="12787" max="12787" width="30.7109375" style="272" customWidth="1"/>
    <col min="12788" max="12793" width="20.7109375" style="272" customWidth="1"/>
    <col min="12794" max="13042" width="9.140625" style="272"/>
    <col min="13043" max="13043" width="30.7109375" style="272" customWidth="1"/>
    <col min="13044" max="13049" width="20.7109375" style="272" customWidth="1"/>
    <col min="13050" max="13298" width="9.140625" style="272"/>
    <col min="13299" max="13299" width="30.7109375" style="272" customWidth="1"/>
    <col min="13300" max="13305" width="20.7109375" style="272" customWidth="1"/>
    <col min="13306" max="13554" width="9.140625" style="272"/>
    <col min="13555" max="13555" width="30.7109375" style="272" customWidth="1"/>
    <col min="13556" max="13561" width="20.7109375" style="272" customWidth="1"/>
    <col min="13562" max="13810" width="9.140625" style="272"/>
    <col min="13811" max="13811" width="30.7109375" style="272" customWidth="1"/>
    <col min="13812" max="13817" width="20.7109375" style="272" customWidth="1"/>
    <col min="13818" max="14066" width="9.140625" style="272"/>
    <col min="14067" max="14067" width="30.7109375" style="272" customWidth="1"/>
    <col min="14068" max="14073" width="20.7109375" style="272" customWidth="1"/>
    <col min="14074" max="14322" width="9.140625" style="272"/>
    <col min="14323" max="14323" width="30.7109375" style="272" customWidth="1"/>
    <col min="14324" max="14329" width="20.7109375" style="272" customWidth="1"/>
    <col min="14330" max="14578" width="9.140625" style="272"/>
    <col min="14579" max="14579" width="30.7109375" style="272" customWidth="1"/>
    <col min="14580" max="14585" width="20.7109375" style="272" customWidth="1"/>
    <col min="14586" max="14834" width="9.140625" style="272"/>
    <col min="14835" max="14835" width="30.7109375" style="272" customWidth="1"/>
    <col min="14836" max="14841" width="20.7109375" style="272" customWidth="1"/>
    <col min="14842" max="15090" width="9.140625" style="272"/>
    <col min="15091" max="15091" width="30.7109375" style="272" customWidth="1"/>
    <col min="15092" max="15097" width="20.7109375" style="272" customWidth="1"/>
    <col min="15098" max="15346" width="9.140625" style="272"/>
    <col min="15347" max="15347" width="30.7109375" style="272" customWidth="1"/>
    <col min="15348" max="15353" width="20.7109375" style="272" customWidth="1"/>
    <col min="15354" max="15602" width="9.140625" style="272"/>
    <col min="15603" max="15603" width="30.7109375" style="272" customWidth="1"/>
    <col min="15604" max="15609" width="20.7109375" style="272" customWidth="1"/>
    <col min="15610" max="15858" width="9.140625" style="272"/>
    <col min="15859" max="15859" width="30.7109375" style="272" customWidth="1"/>
    <col min="15860" max="15865" width="20.7109375" style="272" customWidth="1"/>
    <col min="15866" max="16114" width="9.140625" style="272"/>
    <col min="16115" max="16115" width="30.7109375" style="272" customWidth="1"/>
    <col min="16116" max="16121" width="20.7109375" style="272" customWidth="1"/>
    <col min="16122" max="16384" width="9.140625" style="272"/>
  </cols>
  <sheetData>
    <row r="1" spans="1:11" ht="15" customHeight="1">
      <c r="A1" s="270" t="s">
        <v>468</v>
      </c>
    </row>
    <row r="2" spans="1:11" ht="15" customHeight="1">
      <c r="A2" s="270" t="s">
        <v>469</v>
      </c>
    </row>
    <row r="4" spans="1:11" ht="15" customHeight="1">
      <c r="A4" s="273"/>
      <c r="B4" s="274"/>
      <c r="C4" s="274"/>
      <c r="D4" s="274"/>
      <c r="E4" s="274"/>
      <c r="F4" s="274"/>
      <c r="G4" s="274"/>
      <c r="H4" s="274"/>
      <c r="J4" s="274"/>
      <c r="K4" s="274"/>
    </row>
    <row r="5" spans="1:11" ht="15" customHeight="1">
      <c r="A5" s="273" t="s">
        <v>444</v>
      </c>
      <c r="B5" s="274"/>
      <c r="C5" s="274"/>
      <c r="D5" s="274"/>
      <c r="E5" s="273" t="s">
        <v>445</v>
      </c>
      <c r="F5" s="274"/>
      <c r="G5" s="274"/>
      <c r="H5" s="274"/>
      <c r="I5" s="270" t="s">
        <v>446</v>
      </c>
      <c r="J5" s="274"/>
      <c r="K5" s="274"/>
    </row>
    <row r="6" spans="1:11" ht="15" customHeight="1">
      <c r="A6" s="273" t="s">
        <v>447</v>
      </c>
      <c r="B6" s="274" t="s">
        <v>448</v>
      </c>
      <c r="C6" s="274" t="s">
        <v>470</v>
      </c>
      <c r="D6" s="274"/>
      <c r="E6" s="273" t="s">
        <v>447</v>
      </c>
      <c r="F6" s="274" t="s">
        <v>448</v>
      </c>
      <c r="G6" s="274" t="s">
        <v>470</v>
      </c>
      <c r="H6" s="274"/>
      <c r="I6" s="270" t="s">
        <v>447</v>
      </c>
      <c r="J6" s="274" t="s">
        <v>448</v>
      </c>
      <c r="K6" s="274" t="s">
        <v>470</v>
      </c>
    </row>
    <row r="7" spans="1:11" ht="15" customHeight="1">
      <c r="A7" s="273" t="s">
        <v>454</v>
      </c>
      <c r="B7" s="275">
        <v>510639</v>
      </c>
      <c r="C7" s="278">
        <v>20645585</v>
      </c>
      <c r="D7" s="278"/>
      <c r="E7" s="279" t="s">
        <v>454</v>
      </c>
      <c r="F7" s="275">
        <v>218581</v>
      </c>
      <c r="G7" s="278">
        <v>9992743</v>
      </c>
      <c r="H7" s="278"/>
      <c r="I7" s="270" t="s">
        <v>451</v>
      </c>
      <c r="J7" s="275">
        <v>758605</v>
      </c>
      <c r="K7" s="278">
        <v>3534914</v>
      </c>
    </row>
    <row r="8" spans="1:11" ht="15" customHeight="1">
      <c r="A8" s="273" t="s">
        <v>462</v>
      </c>
      <c r="B8" s="275">
        <v>320080</v>
      </c>
      <c r="C8" s="278">
        <v>5687765</v>
      </c>
      <c r="D8" s="278"/>
      <c r="E8" s="279" t="s">
        <v>451</v>
      </c>
      <c r="F8" s="275">
        <v>778201</v>
      </c>
      <c r="G8" s="278">
        <v>3202810</v>
      </c>
      <c r="H8" s="278"/>
      <c r="I8" s="270" t="s">
        <v>454</v>
      </c>
      <c r="J8" s="275">
        <v>60683</v>
      </c>
      <c r="K8" s="278">
        <v>2829562</v>
      </c>
    </row>
    <row r="9" spans="1:11" ht="15" customHeight="1">
      <c r="A9" s="273" t="s">
        <v>460</v>
      </c>
      <c r="B9" s="275">
        <v>321818</v>
      </c>
      <c r="C9" s="278">
        <v>5112564</v>
      </c>
      <c r="D9" s="278"/>
      <c r="E9" s="279" t="s">
        <v>462</v>
      </c>
      <c r="F9" s="275">
        <v>145329</v>
      </c>
      <c r="G9" s="278">
        <v>2634544</v>
      </c>
      <c r="H9" s="278"/>
      <c r="I9" s="270" t="s">
        <v>462</v>
      </c>
      <c r="J9" s="275">
        <v>140858</v>
      </c>
      <c r="K9" s="278">
        <v>2685591</v>
      </c>
    </row>
    <row r="10" spans="1:11" ht="15" customHeight="1">
      <c r="A10" s="273" t="s">
        <v>451</v>
      </c>
      <c r="B10" s="275">
        <v>637775</v>
      </c>
      <c r="C10" s="278">
        <v>2196748</v>
      </c>
      <c r="D10" s="278"/>
      <c r="E10" s="279" t="s">
        <v>471</v>
      </c>
      <c r="F10" s="275">
        <v>133589</v>
      </c>
      <c r="G10" s="278">
        <v>2450192</v>
      </c>
      <c r="H10" s="278"/>
      <c r="I10" s="270" t="s">
        <v>471</v>
      </c>
      <c r="J10" s="275">
        <v>128581</v>
      </c>
      <c r="K10" s="278">
        <v>1981222</v>
      </c>
    </row>
    <row r="11" spans="1:11" ht="15" customHeight="1">
      <c r="A11" s="273" t="s">
        <v>471</v>
      </c>
      <c r="B11" s="275">
        <v>73472</v>
      </c>
      <c r="C11" s="278">
        <v>1407785</v>
      </c>
      <c r="D11" s="278"/>
      <c r="E11" s="279" t="s">
        <v>472</v>
      </c>
      <c r="F11" s="275">
        <v>82855</v>
      </c>
      <c r="G11" s="278">
        <v>1284412</v>
      </c>
      <c r="H11" s="278"/>
      <c r="I11" s="270" t="s">
        <v>473</v>
      </c>
      <c r="J11" s="275">
        <v>214640</v>
      </c>
      <c r="K11" s="278">
        <v>1241605</v>
      </c>
    </row>
    <row r="12" spans="1:11" ht="15" customHeight="1">
      <c r="A12" s="273" t="s">
        <v>474</v>
      </c>
      <c r="B12" s="275">
        <v>70703</v>
      </c>
      <c r="C12" s="278">
        <v>1108739</v>
      </c>
      <c r="D12" s="278"/>
      <c r="E12" s="279" t="s">
        <v>473</v>
      </c>
      <c r="F12" s="275">
        <v>229562</v>
      </c>
      <c r="G12" s="278">
        <v>1269257</v>
      </c>
      <c r="H12" s="278"/>
      <c r="I12" s="270" t="s">
        <v>461</v>
      </c>
      <c r="J12" s="275">
        <v>289645</v>
      </c>
      <c r="K12" s="278">
        <v>909594</v>
      </c>
    </row>
    <row r="13" spans="1:11" ht="15" customHeight="1">
      <c r="A13" s="273" t="s">
        <v>473</v>
      </c>
      <c r="B13" s="275">
        <v>207595</v>
      </c>
      <c r="C13" s="278">
        <v>1064712</v>
      </c>
      <c r="D13" s="278"/>
      <c r="E13" s="279" t="s">
        <v>461</v>
      </c>
      <c r="F13" s="275">
        <v>304898</v>
      </c>
      <c r="G13" s="278">
        <v>894133</v>
      </c>
      <c r="H13" s="278"/>
      <c r="I13" s="270" t="s">
        <v>472</v>
      </c>
      <c r="J13" s="275">
        <v>95039</v>
      </c>
      <c r="K13" s="278">
        <v>859392</v>
      </c>
    </row>
    <row r="14" spans="1:11" ht="15" customHeight="1">
      <c r="A14" s="273" t="s">
        <v>475</v>
      </c>
      <c r="B14" s="275">
        <v>29057</v>
      </c>
      <c r="C14" s="278">
        <v>989248</v>
      </c>
      <c r="D14" s="278"/>
      <c r="E14" s="279" t="s">
        <v>465</v>
      </c>
      <c r="F14" s="275">
        <v>263816</v>
      </c>
      <c r="G14" s="278">
        <v>878907</v>
      </c>
      <c r="H14" s="278"/>
      <c r="I14" s="270" t="s">
        <v>465</v>
      </c>
      <c r="J14" s="275">
        <v>171866</v>
      </c>
      <c r="K14" s="278">
        <v>647150</v>
      </c>
    </row>
    <row r="15" spans="1:11" ht="15" customHeight="1">
      <c r="A15" s="273" t="s">
        <v>472</v>
      </c>
      <c r="B15" s="275">
        <v>52913</v>
      </c>
      <c r="C15" s="278">
        <v>901738</v>
      </c>
      <c r="D15" s="278"/>
      <c r="E15" s="279" t="s">
        <v>476</v>
      </c>
      <c r="F15" s="275">
        <v>26544</v>
      </c>
      <c r="G15" s="278">
        <v>826583</v>
      </c>
      <c r="H15" s="278"/>
      <c r="I15" s="270" t="s">
        <v>477</v>
      </c>
      <c r="J15" s="275">
        <v>142843</v>
      </c>
      <c r="K15" s="278">
        <v>639295</v>
      </c>
    </row>
    <row r="16" spans="1:11" ht="15" customHeight="1">
      <c r="A16" s="273" t="s">
        <v>465</v>
      </c>
      <c r="B16" s="275">
        <v>257346</v>
      </c>
      <c r="C16" s="278">
        <v>835216</v>
      </c>
      <c r="D16" s="278"/>
      <c r="E16" s="279" t="s">
        <v>477</v>
      </c>
      <c r="F16" s="275">
        <v>141746</v>
      </c>
      <c r="G16" s="278">
        <v>560478</v>
      </c>
      <c r="H16" s="278"/>
      <c r="I16" s="270" t="s">
        <v>475</v>
      </c>
      <c r="J16" s="275">
        <v>17709</v>
      </c>
      <c r="K16" s="278">
        <v>578055</v>
      </c>
    </row>
    <row r="17" spans="1:11" ht="15" customHeight="1">
      <c r="A17" s="273" t="s">
        <v>478</v>
      </c>
      <c r="B17" s="275">
        <v>208572</v>
      </c>
      <c r="C17" s="278">
        <v>833930</v>
      </c>
      <c r="D17" s="278"/>
      <c r="E17" s="279" t="s">
        <v>479</v>
      </c>
      <c r="F17" s="275">
        <v>174521</v>
      </c>
      <c r="G17" s="278">
        <v>544358</v>
      </c>
      <c r="H17" s="278"/>
      <c r="I17" s="270" t="s">
        <v>480</v>
      </c>
      <c r="J17" s="275">
        <v>30669</v>
      </c>
      <c r="K17" s="278">
        <v>452799</v>
      </c>
    </row>
    <row r="18" spans="1:11" ht="15" customHeight="1">
      <c r="A18" s="273" t="s">
        <v>461</v>
      </c>
      <c r="B18" s="275">
        <v>265764</v>
      </c>
      <c r="C18" s="278">
        <v>768453</v>
      </c>
      <c r="D18" s="278"/>
      <c r="E18" s="279" t="s">
        <v>463</v>
      </c>
      <c r="F18" s="275">
        <v>303060</v>
      </c>
      <c r="G18" s="278">
        <v>522015</v>
      </c>
      <c r="H18" s="278"/>
      <c r="I18" s="270" t="s">
        <v>463</v>
      </c>
      <c r="J18" s="275">
        <v>251182</v>
      </c>
      <c r="K18" s="278">
        <v>392454</v>
      </c>
    </row>
    <row r="19" spans="1:11" ht="15" customHeight="1">
      <c r="A19" s="273" t="s">
        <v>481</v>
      </c>
      <c r="B19" s="275">
        <v>30171</v>
      </c>
      <c r="C19" s="278">
        <v>604282</v>
      </c>
      <c r="D19" s="278"/>
      <c r="E19" s="279" t="s">
        <v>482</v>
      </c>
      <c r="F19" s="275">
        <v>10994</v>
      </c>
      <c r="G19" s="278">
        <v>521330</v>
      </c>
      <c r="H19" s="278"/>
      <c r="I19" s="270" t="s">
        <v>455</v>
      </c>
      <c r="J19" s="275">
        <v>554878</v>
      </c>
      <c r="K19" s="278">
        <v>362394</v>
      </c>
    </row>
    <row r="20" spans="1:11" ht="15" customHeight="1">
      <c r="A20" s="273" t="s">
        <v>482</v>
      </c>
      <c r="B20" s="275">
        <v>11559</v>
      </c>
      <c r="C20" s="278">
        <v>596675</v>
      </c>
      <c r="D20" s="278"/>
      <c r="E20" s="279" t="s">
        <v>455</v>
      </c>
      <c r="F20" s="275">
        <v>543797</v>
      </c>
      <c r="G20" s="278">
        <v>507452</v>
      </c>
      <c r="H20" s="278"/>
      <c r="I20" s="270" t="s">
        <v>483</v>
      </c>
      <c r="J20" s="275">
        <v>895690</v>
      </c>
      <c r="K20" s="278">
        <v>318071</v>
      </c>
    </row>
    <row r="21" spans="1:11" ht="15" customHeight="1">
      <c r="A21" s="273" t="s">
        <v>463</v>
      </c>
      <c r="B21" s="275">
        <v>317187</v>
      </c>
      <c r="C21" s="278">
        <v>582745</v>
      </c>
      <c r="D21" s="278"/>
      <c r="E21" s="279" t="s">
        <v>484</v>
      </c>
      <c r="F21" s="275">
        <v>83372</v>
      </c>
      <c r="G21" s="278">
        <v>494307</v>
      </c>
      <c r="H21" s="278"/>
      <c r="I21" s="270" t="s">
        <v>485</v>
      </c>
      <c r="J21" s="275">
        <v>56392</v>
      </c>
      <c r="K21" s="278">
        <v>316793</v>
      </c>
    </row>
    <row r="22" spans="1:11" ht="15" customHeight="1">
      <c r="A22" s="277"/>
      <c r="B22" s="274"/>
      <c r="C22" s="274"/>
      <c r="D22" s="274"/>
      <c r="E22" s="274"/>
      <c r="F22" s="274"/>
      <c r="G22" s="274"/>
      <c r="H22" s="274"/>
      <c r="J22" s="274"/>
      <c r="K22" s="274"/>
    </row>
    <row r="23" spans="1:11" ht="15" customHeight="1">
      <c r="A23" s="277"/>
      <c r="B23" s="274"/>
      <c r="C23" s="274"/>
      <c r="D23" s="274"/>
      <c r="E23" s="274"/>
      <c r="F23" s="274"/>
      <c r="G23" s="274"/>
      <c r="H23" s="274"/>
      <c r="J23" s="274"/>
      <c r="K23" s="274"/>
    </row>
    <row r="24" spans="1:11" ht="15" customHeight="1">
      <c r="A24" s="277"/>
      <c r="B24" s="274"/>
      <c r="C24" s="274"/>
      <c r="D24" s="274"/>
      <c r="E24" s="274"/>
      <c r="F24" s="274"/>
      <c r="G24" s="274"/>
      <c r="H24" s="274"/>
      <c r="J24" s="274"/>
      <c r="K24" s="274"/>
    </row>
    <row r="25" spans="1:11" ht="15" customHeight="1">
      <c r="A25" s="272"/>
    </row>
    <row r="26" spans="1:11" ht="15" customHeight="1">
      <c r="A26" s="272"/>
    </row>
    <row r="27" spans="1:11" ht="15" customHeight="1">
      <c r="A27" s="272"/>
    </row>
    <row r="28" spans="1:11" ht="15" customHeight="1">
      <c r="A28" s="272"/>
    </row>
    <row r="29" spans="1:11" ht="15" customHeight="1">
      <c r="A29" s="272"/>
    </row>
    <row r="30" spans="1:11" ht="15" customHeight="1">
      <c r="A30" s="272"/>
    </row>
    <row r="31" spans="1:11" ht="15" customHeight="1">
      <c r="A31" s="272"/>
    </row>
    <row r="32" spans="1:11" ht="15" customHeight="1">
      <c r="A32" s="272"/>
    </row>
    <row r="33" spans="1:1" ht="15" customHeight="1">
      <c r="A33" s="272"/>
    </row>
    <row r="34" spans="1:1" ht="15" customHeight="1">
      <c r="A34" s="272"/>
    </row>
    <row r="35" spans="1:1" ht="15" customHeight="1">
      <c r="A35" s="272"/>
    </row>
    <row r="36" spans="1:1" ht="15" customHeight="1">
      <c r="A36" s="272"/>
    </row>
    <row r="37" spans="1:1" ht="15" customHeight="1">
      <c r="A37" s="272"/>
    </row>
    <row r="38" spans="1:1" ht="15" customHeight="1">
      <c r="A38" s="272"/>
    </row>
    <row r="39" spans="1:1" ht="15" customHeight="1">
      <c r="A39" s="272"/>
    </row>
    <row r="40" spans="1:1" ht="15" customHeight="1">
      <c r="A40" s="272"/>
    </row>
    <row r="41" spans="1:1" ht="15" customHeight="1">
      <c r="A41" s="272"/>
    </row>
    <row r="42" spans="1:1" ht="15" customHeight="1">
      <c r="A42" s="272"/>
    </row>
    <row r="43" spans="1:1" ht="15" customHeight="1">
      <c r="A43" s="272"/>
    </row>
    <row r="44" spans="1:1" ht="15" customHeight="1">
      <c r="A44" s="272"/>
    </row>
    <row r="45" spans="1:1" ht="15" customHeight="1">
      <c r="A45" s="272"/>
    </row>
    <row r="46" spans="1:1" ht="15" customHeight="1">
      <c r="A46" s="272"/>
    </row>
    <row r="47" spans="1:1" ht="15" customHeight="1">
      <c r="A47" s="272"/>
    </row>
    <row r="48" spans="1:1" ht="15" customHeight="1">
      <c r="A48" s="272"/>
    </row>
    <row r="49" spans="1:1" ht="15" customHeight="1">
      <c r="A49" s="272"/>
    </row>
    <row r="50" spans="1:1" ht="15" customHeight="1">
      <c r="A50" s="272"/>
    </row>
    <row r="51" spans="1:1" ht="15" customHeight="1">
      <c r="A51" s="272"/>
    </row>
    <row r="52" spans="1:1" ht="15" customHeight="1">
      <c r="A52" s="272"/>
    </row>
    <row r="53" spans="1:1" ht="15" customHeight="1">
      <c r="A53" s="272"/>
    </row>
    <row r="54" spans="1:1" ht="15" customHeight="1">
      <c r="A54" s="272"/>
    </row>
    <row r="55" spans="1:1" ht="15" customHeight="1">
      <c r="A55" s="272"/>
    </row>
    <row r="56" spans="1:1" ht="15" customHeight="1">
      <c r="A56" s="272"/>
    </row>
    <row r="57" spans="1:1" ht="15" customHeight="1">
      <c r="A57" s="272"/>
    </row>
    <row r="58" spans="1:1" ht="15" customHeight="1">
      <c r="A58" s="272"/>
    </row>
    <row r="59" spans="1:1" ht="15" customHeight="1">
      <c r="A59" s="272"/>
    </row>
    <row r="60" spans="1:1" ht="15" customHeight="1">
      <c r="A60" s="272"/>
    </row>
    <row r="61" spans="1:1" ht="15" customHeight="1">
      <c r="A61" s="272"/>
    </row>
    <row r="62" spans="1:1" ht="15" customHeight="1">
      <c r="A62" s="272"/>
    </row>
    <row r="63" spans="1:1" ht="15" customHeight="1">
      <c r="A63" s="272"/>
    </row>
    <row r="64" spans="1:1" ht="15" customHeight="1">
      <c r="A64" s="272"/>
    </row>
    <row r="65" spans="1:1" ht="15" customHeight="1">
      <c r="A65" s="272"/>
    </row>
    <row r="66" spans="1:1" ht="15" customHeight="1">
      <c r="A66" s="272"/>
    </row>
    <row r="67" spans="1:1" ht="15" customHeight="1">
      <c r="A67" s="272"/>
    </row>
    <row r="68" spans="1:1" ht="15" customHeight="1">
      <c r="A68" s="272"/>
    </row>
    <row r="69" spans="1:1" ht="15" customHeight="1">
      <c r="A69" s="272"/>
    </row>
    <row r="70" spans="1:1" ht="15" customHeight="1">
      <c r="A70" s="272"/>
    </row>
    <row r="71" spans="1:1" ht="15" customHeight="1">
      <c r="A71" s="272"/>
    </row>
    <row r="72" spans="1:1" ht="15" customHeight="1">
      <c r="A72" s="272"/>
    </row>
    <row r="73" spans="1:1" ht="15" customHeight="1">
      <c r="A73" s="272"/>
    </row>
    <row r="74" spans="1:1" ht="15" customHeight="1">
      <c r="A74" s="272"/>
    </row>
    <row r="75" spans="1:1" ht="15" customHeight="1">
      <c r="A75" s="272"/>
    </row>
    <row r="76" spans="1:1" ht="15" customHeight="1">
      <c r="A76" s="272"/>
    </row>
    <row r="77" spans="1:1" ht="15" customHeight="1">
      <c r="A77" s="272"/>
    </row>
    <row r="78" spans="1:1" ht="15" customHeight="1">
      <c r="A78" s="272"/>
    </row>
    <row r="79" spans="1:1" ht="15" customHeight="1">
      <c r="A79" s="272"/>
    </row>
    <row r="80" spans="1:1" ht="15" customHeight="1">
      <c r="A80" s="272"/>
    </row>
    <row r="81" spans="1:1" ht="15" customHeight="1">
      <c r="A81" s="272"/>
    </row>
    <row r="82" spans="1:1" ht="15" customHeight="1">
      <c r="A82" s="272"/>
    </row>
    <row r="83" spans="1:1" ht="15" customHeight="1">
      <c r="A83" s="272"/>
    </row>
    <row r="84" spans="1:1" ht="15" customHeight="1">
      <c r="A84" s="272"/>
    </row>
    <row r="85" spans="1:1" ht="15" customHeight="1">
      <c r="A85" s="272"/>
    </row>
    <row r="86" spans="1:1" ht="15" customHeight="1">
      <c r="A86" s="272"/>
    </row>
    <row r="87" spans="1:1" ht="15" customHeight="1">
      <c r="A87" s="272"/>
    </row>
    <row r="88" spans="1:1" ht="15" customHeight="1">
      <c r="A88" s="272"/>
    </row>
    <row r="89" spans="1:1" ht="15" customHeight="1">
      <c r="A89" s="272"/>
    </row>
    <row r="90" spans="1:1" ht="15" customHeight="1">
      <c r="A90" s="272"/>
    </row>
    <row r="91" spans="1:1" ht="15" customHeight="1">
      <c r="A91" s="272"/>
    </row>
    <row r="92" spans="1:1" ht="15" customHeight="1">
      <c r="A92" s="272"/>
    </row>
    <row r="93" spans="1:1" ht="15" customHeight="1">
      <c r="A93" s="272"/>
    </row>
    <row r="94" spans="1:1" ht="15" customHeight="1">
      <c r="A94" s="272"/>
    </row>
    <row r="95" spans="1:1" ht="15" customHeight="1">
      <c r="A95" s="272"/>
    </row>
    <row r="96" spans="1:1" ht="15" customHeight="1">
      <c r="A96" s="272"/>
    </row>
    <row r="97" spans="1:1" ht="15" customHeight="1">
      <c r="A97" s="272"/>
    </row>
    <row r="98" spans="1:1" ht="15" customHeight="1">
      <c r="A98" s="272"/>
    </row>
    <row r="99" spans="1:1" ht="15" customHeight="1">
      <c r="A99" s="272"/>
    </row>
    <row r="100" spans="1:1" ht="15" customHeight="1">
      <c r="A100" s="272"/>
    </row>
    <row r="101" spans="1:1" ht="15" customHeight="1">
      <c r="A101" s="272"/>
    </row>
    <row r="102" spans="1:1" ht="15" customHeight="1">
      <c r="A102" s="272"/>
    </row>
    <row r="103" spans="1:1" ht="15" customHeight="1">
      <c r="A103" s="272"/>
    </row>
    <row r="104" spans="1:1" ht="15" customHeight="1">
      <c r="A104" s="272"/>
    </row>
    <row r="105" spans="1:1" ht="15" customHeight="1">
      <c r="A105" s="272"/>
    </row>
    <row r="106" spans="1:1" ht="15" customHeight="1">
      <c r="A106" s="272"/>
    </row>
    <row r="107" spans="1:1" ht="15" customHeight="1">
      <c r="A107" s="272"/>
    </row>
    <row r="108" spans="1:1" ht="15" customHeight="1">
      <c r="A108" s="272"/>
    </row>
    <row r="109" spans="1:1" ht="15" customHeight="1">
      <c r="A109" s="272"/>
    </row>
    <row r="110" spans="1:1" ht="15" customHeight="1">
      <c r="A110" s="272"/>
    </row>
    <row r="111" spans="1:1" ht="15" customHeight="1">
      <c r="A111" s="272"/>
    </row>
    <row r="112" spans="1:1" ht="15" customHeight="1">
      <c r="A112" s="272"/>
    </row>
    <row r="113" spans="1:1" ht="15" customHeight="1">
      <c r="A113" s="272"/>
    </row>
    <row r="114" spans="1:1" ht="15" customHeight="1">
      <c r="A114" s="272"/>
    </row>
    <row r="115" spans="1:1" ht="15" customHeight="1">
      <c r="A115" s="272"/>
    </row>
    <row r="116" spans="1:1" ht="15" customHeight="1">
      <c r="A116" s="272"/>
    </row>
    <row r="117" spans="1:1" ht="15" customHeight="1">
      <c r="A117" s="272"/>
    </row>
    <row r="118" spans="1:1" ht="15" customHeight="1">
      <c r="A118" s="272"/>
    </row>
    <row r="119" spans="1:1" ht="15" customHeight="1">
      <c r="A119" s="272"/>
    </row>
    <row r="120" spans="1:1" ht="15" customHeight="1">
      <c r="A120" s="272"/>
    </row>
    <row r="121" spans="1:1" ht="15" customHeight="1">
      <c r="A121" s="272"/>
    </row>
    <row r="122" spans="1:1" ht="15" customHeight="1">
      <c r="A122" s="272"/>
    </row>
    <row r="123" spans="1:1" ht="15" customHeight="1">
      <c r="A123" s="272"/>
    </row>
    <row r="124" spans="1:1" ht="15" customHeight="1">
      <c r="A124" s="272"/>
    </row>
    <row r="125" spans="1:1" ht="15" customHeight="1">
      <c r="A125" s="272"/>
    </row>
    <row r="126" spans="1:1" ht="15" customHeight="1">
      <c r="A126" s="272"/>
    </row>
    <row r="127" spans="1:1" ht="15" customHeight="1">
      <c r="A127" s="272"/>
    </row>
    <row r="128" spans="1:1" ht="15" customHeight="1">
      <c r="A128" s="272"/>
    </row>
    <row r="129" spans="1:1" ht="15" customHeight="1">
      <c r="A129" s="272"/>
    </row>
    <row r="130" spans="1:1" ht="15" customHeight="1">
      <c r="A130" s="272"/>
    </row>
    <row r="131" spans="1:1" ht="15" customHeight="1">
      <c r="A131" s="272"/>
    </row>
    <row r="132" spans="1:1" ht="15" customHeight="1">
      <c r="A132" s="272"/>
    </row>
    <row r="133" spans="1:1" ht="15" customHeight="1">
      <c r="A133" s="272"/>
    </row>
    <row r="134" spans="1:1" ht="15" customHeight="1">
      <c r="A134" s="272"/>
    </row>
    <row r="135" spans="1:1" ht="15" customHeight="1">
      <c r="A135" s="272"/>
    </row>
    <row r="136" spans="1:1" ht="15" customHeight="1">
      <c r="A136" s="272"/>
    </row>
    <row r="137" spans="1:1" ht="15" customHeight="1">
      <c r="A137" s="272"/>
    </row>
    <row r="138" spans="1:1" ht="15" customHeight="1">
      <c r="A138" s="272"/>
    </row>
    <row r="139" spans="1:1" ht="15" customHeight="1">
      <c r="A139" s="272"/>
    </row>
    <row r="140" spans="1:1" ht="15" customHeight="1">
      <c r="A140" s="272"/>
    </row>
    <row r="141" spans="1:1" ht="15" customHeight="1">
      <c r="A141" s="272"/>
    </row>
    <row r="142" spans="1:1" ht="15" customHeight="1">
      <c r="A142" s="272"/>
    </row>
    <row r="143" spans="1:1" ht="15" customHeight="1">
      <c r="A143" s="272"/>
    </row>
    <row r="144" spans="1:1" ht="15" customHeight="1">
      <c r="A144" s="272"/>
    </row>
    <row r="145" spans="1:1" ht="15" customHeight="1">
      <c r="A145" s="272"/>
    </row>
    <row r="146" spans="1:1" ht="15" customHeight="1">
      <c r="A146" s="272"/>
    </row>
    <row r="147" spans="1:1" ht="15" customHeight="1">
      <c r="A147" s="272"/>
    </row>
    <row r="148" spans="1:1" ht="15" customHeight="1">
      <c r="A148" s="272"/>
    </row>
    <row r="149" spans="1:1" ht="15" customHeight="1">
      <c r="A149" s="272"/>
    </row>
    <row r="150" spans="1:1" ht="15" customHeight="1">
      <c r="A150" s="272"/>
    </row>
    <row r="151" spans="1:1" ht="15" customHeight="1">
      <c r="A151" s="272"/>
    </row>
    <row r="152" spans="1:1" ht="15" customHeight="1">
      <c r="A152" s="272"/>
    </row>
    <row r="153" spans="1:1" ht="15" customHeight="1">
      <c r="A153" s="272"/>
    </row>
    <row r="154" spans="1:1" ht="15" customHeight="1">
      <c r="A154" s="272"/>
    </row>
    <row r="155" spans="1:1" ht="15" customHeight="1">
      <c r="A155" s="272"/>
    </row>
    <row r="156" spans="1:1" ht="15" customHeight="1">
      <c r="A156" s="272"/>
    </row>
    <row r="157" spans="1:1" ht="15" customHeight="1">
      <c r="A157" s="272"/>
    </row>
    <row r="158" spans="1:1" ht="15" customHeight="1">
      <c r="A158" s="272"/>
    </row>
    <row r="159" spans="1:1" ht="15" customHeight="1">
      <c r="A159" s="272"/>
    </row>
    <row r="160" spans="1:1" ht="15" customHeight="1">
      <c r="A160" s="272"/>
    </row>
    <row r="161" spans="1:1" ht="15" customHeight="1">
      <c r="A161" s="272"/>
    </row>
    <row r="162" spans="1:1" ht="15" customHeight="1">
      <c r="A162" s="272"/>
    </row>
    <row r="163" spans="1:1" ht="15" customHeight="1">
      <c r="A163" s="272"/>
    </row>
    <row r="164" spans="1:1" ht="15" customHeight="1">
      <c r="A164" s="272"/>
    </row>
    <row r="165" spans="1:1" ht="15" customHeight="1">
      <c r="A165" s="272"/>
    </row>
    <row r="166" spans="1:1" ht="15" customHeight="1">
      <c r="A166" s="272"/>
    </row>
    <row r="167" spans="1:1" ht="15" customHeight="1">
      <c r="A167" s="272"/>
    </row>
    <row r="168" spans="1:1" ht="15" customHeight="1">
      <c r="A168" s="272"/>
    </row>
    <row r="169" spans="1:1" ht="15" customHeight="1">
      <c r="A169" s="272"/>
    </row>
    <row r="170" spans="1:1" ht="15" customHeight="1">
      <c r="A170" s="272"/>
    </row>
    <row r="171" spans="1:1" ht="15" customHeight="1">
      <c r="A171" s="272"/>
    </row>
    <row r="172" spans="1:1" ht="15" customHeight="1">
      <c r="A172" s="272"/>
    </row>
    <row r="173" spans="1:1" ht="15" customHeight="1">
      <c r="A173" s="272"/>
    </row>
    <row r="174" spans="1:1" ht="15" customHeight="1">
      <c r="A174" s="272"/>
    </row>
    <row r="175" spans="1:1" ht="15" customHeight="1">
      <c r="A175" s="272"/>
    </row>
    <row r="176" spans="1:1" ht="15" customHeight="1">
      <c r="A176" s="272"/>
    </row>
    <row r="177" spans="1:1" ht="15" customHeight="1">
      <c r="A177" s="272"/>
    </row>
    <row r="178" spans="1:1" ht="15" customHeight="1">
      <c r="A178" s="272"/>
    </row>
    <row r="179" spans="1:1" ht="15" customHeight="1">
      <c r="A179" s="272"/>
    </row>
    <row r="180" spans="1:1" ht="15" customHeight="1">
      <c r="A180" s="272"/>
    </row>
    <row r="181" spans="1:1" ht="15" customHeight="1">
      <c r="A181" s="272"/>
    </row>
    <row r="182" spans="1:1" ht="15" customHeight="1">
      <c r="A182" s="272"/>
    </row>
    <row r="183" spans="1:1" ht="15" customHeight="1">
      <c r="A183" s="272"/>
    </row>
    <row r="184" spans="1:1" ht="15" customHeight="1">
      <c r="A184" s="272"/>
    </row>
    <row r="185" spans="1:1" ht="15" customHeight="1">
      <c r="A185" s="272"/>
    </row>
    <row r="186" spans="1:1" ht="15" customHeight="1">
      <c r="A186" s="272"/>
    </row>
    <row r="187" spans="1:1" ht="15" customHeight="1">
      <c r="A187" s="272"/>
    </row>
    <row r="188" spans="1:1" ht="15" customHeight="1">
      <c r="A188" s="272"/>
    </row>
    <row r="189" spans="1:1" ht="15" customHeight="1">
      <c r="A189" s="272"/>
    </row>
    <row r="190" spans="1:1" ht="15" customHeight="1">
      <c r="A190" s="272"/>
    </row>
    <row r="191" spans="1:1" ht="15" customHeight="1">
      <c r="A191" s="272"/>
    </row>
    <row r="192" spans="1:1" ht="15" customHeight="1">
      <c r="A192" s="272"/>
    </row>
    <row r="193" spans="1:1" ht="15" customHeight="1">
      <c r="A193" s="272"/>
    </row>
    <row r="194" spans="1:1" ht="15" customHeight="1">
      <c r="A194" s="272"/>
    </row>
    <row r="195" spans="1:1" ht="15" customHeight="1">
      <c r="A195" s="272"/>
    </row>
    <row r="196" spans="1:1" ht="15" customHeight="1">
      <c r="A196" s="272"/>
    </row>
    <row r="197" spans="1:1" ht="15" customHeight="1">
      <c r="A197" s="272"/>
    </row>
    <row r="198" spans="1:1" ht="15" customHeight="1">
      <c r="A198" s="272"/>
    </row>
    <row r="199" spans="1:1" ht="15" customHeight="1">
      <c r="A199" s="272"/>
    </row>
    <row r="200" spans="1:1" ht="15" customHeight="1">
      <c r="A200" s="272"/>
    </row>
    <row r="201" spans="1:1" ht="15" customHeight="1">
      <c r="A201" s="272"/>
    </row>
    <row r="202" spans="1:1" ht="15" customHeight="1">
      <c r="A202" s="272"/>
    </row>
    <row r="203" spans="1:1" ht="15" customHeight="1">
      <c r="A203" s="272"/>
    </row>
    <row r="204" spans="1:1" ht="15" customHeight="1">
      <c r="A204" s="272"/>
    </row>
    <row r="205" spans="1:1" ht="15" customHeight="1">
      <c r="A205" s="272"/>
    </row>
    <row r="206" spans="1:1" ht="15" customHeight="1">
      <c r="A206" s="272"/>
    </row>
    <row r="207" spans="1:1" ht="15" customHeight="1">
      <c r="A207" s="272"/>
    </row>
    <row r="208" spans="1:1" ht="15" customHeight="1">
      <c r="A208" s="272"/>
    </row>
    <row r="209" spans="1:1" ht="15" customHeight="1">
      <c r="A209" s="272"/>
    </row>
    <row r="210" spans="1:1" ht="15" customHeight="1">
      <c r="A210" s="272"/>
    </row>
    <row r="211" spans="1:1" ht="15" customHeight="1">
      <c r="A211" s="272"/>
    </row>
    <row r="212" spans="1:1" ht="15" customHeight="1">
      <c r="A212" s="272"/>
    </row>
    <row r="213" spans="1:1" ht="15" customHeight="1">
      <c r="A213" s="272"/>
    </row>
    <row r="214" spans="1:1" ht="15" customHeight="1">
      <c r="A214" s="272"/>
    </row>
    <row r="215" spans="1:1" ht="15" customHeight="1">
      <c r="A215" s="272"/>
    </row>
    <row r="216" spans="1:1" ht="15" customHeight="1">
      <c r="A216" s="272"/>
    </row>
    <row r="217" spans="1:1" ht="15" customHeight="1">
      <c r="A217" s="272"/>
    </row>
    <row r="218" spans="1:1" ht="15" customHeight="1">
      <c r="A218" s="272"/>
    </row>
    <row r="219" spans="1:1" ht="15" customHeight="1">
      <c r="A219" s="272"/>
    </row>
    <row r="220" spans="1:1" ht="15" customHeight="1">
      <c r="A220" s="272"/>
    </row>
    <row r="221" spans="1:1" ht="15" customHeight="1">
      <c r="A221" s="272"/>
    </row>
    <row r="222" spans="1:1" ht="15" customHeight="1">
      <c r="A222" s="272"/>
    </row>
    <row r="223" spans="1:1" ht="15" customHeight="1">
      <c r="A223" s="272"/>
    </row>
    <row r="224" spans="1:1" ht="15" customHeight="1">
      <c r="A224" s="272"/>
    </row>
    <row r="225" spans="1:1" ht="15" customHeight="1">
      <c r="A225" s="272"/>
    </row>
    <row r="226" spans="1:1" ht="15" customHeight="1">
      <c r="A226" s="272"/>
    </row>
    <row r="227" spans="1:1" ht="15" customHeight="1">
      <c r="A227" s="272"/>
    </row>
    <row r="228" spans="1:1" ht="15" customHeight="1">
      <c r="A228" s="272"/>
    </row>
    <row r="229" spans="1:1" ht="15" customHeight="1">
      <c r="A229" s="272"/>
    </row>
    <row r="230" spans="1:1" ht="15" customHeight="1">
      <c r="A230" s="272"/>
    </row>
    <row r="231" spans="1:1" ht="15" customHeight="1">
      <c r="A231" s="272"/>
    </row>
    <row r="232" spans="1:1" ht="15" customHeight="1">
      <c r="A232" s="272"/>
    </row>
    <row r="233" spans="1:1" ht="15" customHeight="1">
      <c r="A233" s="272"/>
    </row>
    <row r="234" spans="1:1" ht="15" customHeight="1">
      <c r="A234" s="272"/>
    </row>
    <row r="235" spans="1:1" ht="15" customHeight="1">
      <c r="A235" s="272"/>
    </row>
    <row r="236" spans="1:1" ht="15" customHeight="1">
      <c r="A236" s="272"/>
    </row>
    <row r="237" spans="1:1" ht="15" customHeight="1">
      <c r="A237" s="272"/>
    </row>
    <row r="238" spans="1:1" ht="15" customHeight="1">
      <c r="A238" s="272"/>
    </row>
    <row r="239" spans="1:1" ht="15" customHeight="1">
      <c r="A239" s="272"/>
    </row>
    <row r="240" spans="1:1" ht="15" customHeight="1">
      <c r="A240" s="272"/>
    </row>
    <row r="241" spans="1:1" ht="15" customHeight="1">
      <c r="A241" s="272"/>
    </row>
    <row r="242" spans="1:1" ht="15" customHeight="1">
      <c r="A242" s="272"/>
    </row>
    <row r="243" spans="1:1" ht="15" customHeight="1">
      <c r="A243" s="272"/>
    </row>
    <row r="244" spans="1:1" ht="15" customHeight="1">
      <c r="A244" s="272"/>
    </row>
    <row r="245" spans="1:1" ht="15" customHeight="1">
      <c r="A245" s="272"/>
    </row>
    <row r="246" spans="1:1" ht="15" customHeight="1">
      <c r="A246" s="272"/>
    </row>
    <row r="247" spans="1:1" ht="15" customHeight="1">
      <c r="A247" s="272"/>
    </row>
    <row r="248" spans="1:1" ht="15" customHeight="1">
      <c r="A248" s="272"/>
    </row>
    <row r="249" spans="1:1" ht="15" customHeight="1">
      <c r="A249" s="272"/>
    </row>
    <row r="250" spans="1:1" ht="15" customHeight="1">
      <c r="A250" s="272"/>
    </row>
    <row r="251" spans="1:1" ht="15" customHeight="1">
      <c r="A251" s="272"/>
    </row>
    <row r="252" spans="1:1" ht="15" customHeight="1">
      <c r="A252" s="272"/>
    </row>
    <row r="253" spans="1:1" ht="15" customHeight="1">
      <c r="A253" s="272"/>
    </row>
    <row r="254" spans="1:1" ht="15" customHeight="1">
      <c r="A254" s="272"/>
    </row>
    <row r="255" spans="1:1" ht="15" customHeight="1">
      <c r="A255" s="272"/>
    </row>
    <row r="256" spans="1:1" ht="15" customHeight="1">
      <c r="A256" s="272"/>
    </row>
    <row r="257" spans="1:1" ht="15" customHeight="1">
      <c r="A257" s="272"/>
    </row>
    <row r="258" spans="1:1" ht="15" customHeight="1">
      <c r="A258" s="272"/>
    </row>
    <row r="259" spans="1:1" ht="15" customHeight="1">
      <c r="A259" s="272"/>
    </row>
    <row r="260" spans="1:1" ht="15" customHeight="1">
      <c r="A260" s="272"/>
    </row>
    <row r="261" spans="1:1" ht="15" customHeight="1">
      <c r="A261" s="272"/>
    </row>
    <row r="262" spans="1:1" ht="15" customHeight="1">
      <c r="A262" s="272"/>
    </row>
    <row r="263" spans="1:1" ht="15" customHeight="1">
      <c r="A263" s="272"/>
    </row>
    <row r="264" spans="1:1" ht="15" customHeight="1">
      <c r="A264" s="272"/>
    </row>
    <row r="265" spans="1:1" ht="15" customHeight="1">
      <c r="A265" s="272"/>
    </row>
    <row r="266" spans="1:1" ht="15" customHeight="1">
      <c r="A266" s="272"/>
    </row>
    <row r="267" spans="1:1" ht="15" customHeight="1">
      <c r="A267" s="272"/>
    </row>
    <row r="268" spans="1:1" ht="15" customHeight="1">
      <c r="A268" s="272"/>
    </row>
    <row r="269" spans="1:1" ht="15" customHeight="1">
      <c r="A269" s="272"/>
    </row>
    <row r="270" spans="1:1" ht="15" customHeight="1">
      <c r="A270" s="272"/>
    </row>
    <row r="271" spans="1:1" ht="15" customHeight="1">
      <c r="A271" s="272"/>
    </row>
    <row r="272" spans="1:1" ht="15" customHeight="1">
      <c r="A272" s="272"/>
    </row>
    <row r="273" spans="1:1" ht="15" customHeight="1">
      <c r="A273" s="272"/>
    </row>
    <row r="274" spans="1:1" ht="15" customHeight="1">
      <c r="A274" s="272"/>
    </row>
    <row r="275" spans="1:1" ht="15" customHeight="1">
      <c r="A275" s="272"/>
    </row>
    <row r="276" spans="1:1" ht="15" customHeight="1">
      <c r="A276" s="272"/>
    </row>
    <row r="277" spans="1:1" ht="15" customHeight="1">
      <c r="A277" s="272"/>
    </row>
    <row r="278" spans="1:1" ht="15" customHeight="1">
      <c r="A278" s="272"/>
    </row>
    <row r="279" spans="1:1" ht="15" customHeight="1">
      <c r="A279" s="272"/>
    </row>
    <row r="280" spans="1:1" ht="15" customHeight="1">
      <c r="A280" s="272"/>
    </row>
    <row r="281" spans="1:1" ht="15" customHeight="1">
      <c r="A281" s="272"/>
    </row>
    <row r="282" spans="1:1" ht="15" customHeight="1">
      <c r="A282" s="272"/>
    </row>
    <row r="283" spans="1:1" ht="15" customHeight="1">
      <c r="A283" s="272"/>
    </row>
    <row r="284" spans="1:1" ht="15" customHeight="1">
      <c r="A284" s="272"/>
    </row>
    <row r="285" spans="1:1" ht="15" customHeight="1">
      <c r="A285" s="272"/>
    </row>
    <row r="286" spans="1:1" ht="15" customHeight="1">
      <c r="A286" s="272"/>
    </row>
    <row r="287" spans="1:1" ht="15" customHeight="1">
      <c r="A287" s="272"/>
    </row>
    <row r="288" spans="1:1" ht="15" customHeight="1">
      <c r="A288" s="272"/>
    </row>
    <row r="289" spans="1:1" ht="15" customHeight="1">
      <c r="A289" s="272"/>
    </row>
    <row r="290" spans="1:1" ht="15" customHeight="1">
      <c r="A290" s="272"/>
    </row>
    <row r="291" spans="1:1" ht="15" customHeight="1">
      <c r="A291" s="272"/>
    </row>
    <row r="292" spans="1:1" ht="15" customHeight="1">
      <c r="A292" s="272"/>
    </row>
    <row r="293" spans="1:1" ht="15" customHeight="1">
      <c r="A293" s="272"/>
    </row>
    <row r="294" spans="1:1" ht="15" customHeight="1">
      <c r="A294" s="272"/>
    </row>
    <row r="295" spans="1:1" ht="15" customHeight="1">
      <c r="A295" s="272"/>
    </row>
    <row r="296" spans="1:1" ht="15" customHeight="1">
      <c r="A296" s="272"/>
    </row>
    <row r="297" spans="1:1" ht="15" customHeight="1">
      <c r="A297" s="272"/>
    </row>
    <row r="298" spans="1:1" ht="15" customHeight="1">
      <c r="A298" s="272"/>
    </row>
    <row r="299" spans="1:1" ht="15" customHeight="1">
      <c r="A299" s="272"/>
    </row>
    <row r="300" spans="1:1" ht="15" customHeight="1">
      <c r="A300" s="272"/>
    </row>
    <row r="301" spans="1:1" ht="15" customHeight="1">
      <c r="A301" s="272"/>
    </row>
    <row r="302" spans="1:1" ht="15" customHeight="1">
      <c r="A302" s="272"/>
    </row>
    <row r="303" spans="1:1" ht="15" customHeight="1">
      <c r="A303" s="272"/>
    </row>
    <row r="304" spans="1:1" ht="15" customHeight="1">
      <c r="A304" s="272"/>
    </row>
    <row r="305" spans="1:1" ht="15" customHeight="1">
      <c r="A305" s="272"/>
    </row>
    <row r="306" spans="1:1" ht="15" customHeight="1">
      <c r="A306" s="272"/>
    </row>
    <row r="307" spans="1:1" ht="15" customHeight="1">
      <c r="A307" s="272"/>
    </row>
    <row r="308" spans="1:1" ht="15" customHeight="1">
      <c r="A308" s="272"/>
    </row>
    <row r="309" spans="1:1" ht="15" customHeight="1">
      <c r="A309" s="272"/>
    </row>
    <row r="310" spans="1:1" ht="15" customHeight="1">
      <c r="A310" s="272"/>
    </row>
    <row r="311" spans="1:1" ht="15" customHeight="1">
      <c r="A311" s="272"/>
    </row>
    <row r="312" spans="1:1" ht="15" customHeight="1">
      <c r="A312" s="272"/>
    </row>
    <row r="313" spans="1:1" ht="15" customHeight="1">
      <c r="A313" s="272"/>
    </row>
    <row r="314" spans="1:1" ht="15" customHeight="1">
      <c r="A314" s="272"/>
    </row>
    <row r="315" spans="1:1" ht="15" customHeight="1">
      <c r="A315" s="272"/>
    </row>
    <row r="316" spans="1:1" ht="15" customHeight="1">
      <c r="A316" s="272"/>
    </row>
    <row r="317" spans="1:1" ht="15" customHeight="1">
      <c r="A317" s="272"/>
    </row>
    <row r="318" spans="1:1" ht="15" customHeight="1">
      <c r="A318" s="272"/>
    </row>
    <row r="319" spans="1:1" ht="15" customHeight="1">
      <c r="A319" s="272"/>
    </row>
    <row r="320" spans="1:1" ht="15" customHeight="1">
      <c r="A320" s="272"/>
    </row>
    <row r="321" spans="1:1" ht="15" customHeight="1">
      <c r="A321" s="272"/>
    </row>
    <row r="322" spans="1:1" ht="15" customHeight="1">
      <c r="A322" s="272"/>
    </row>
    <row r="323" spans="1:1" ht="15" customHeight="1">
      <c r="A323" s="272"/>
    </row>
    <row r="324" spans="1:1" ht="15" customHeight="1">
      <c r="A324" s="272"/>
    </row>
    <row r="325" spans="1:1" ht="15" customHeight="1">
      <c r="A325" s="272"/>
    </row>
    <row r="326" spans="1:1" ht="15" customHeight="1">
      <c r="A326" s="272"/>
    </row>
    <row r="327" spans="1:1" ht="15" customHeight="1">
      <c r="A327" s="272"/>
    </row>
    <row r="328" spans="1:1" ht="15" customHeight="1">
      <c r="A328" s="272"/>
    </row>
    <row r="329" spans="1:1" ht="15" customHeight="1">
      <c r="A329" s="272"/>
    </row>
    <row r="330" spans="1:1" ht="15" customHeight="1">
      <c r="A330" s="272"/>
    </row>
    <row r="331" spans="1:1" ht="15" customHeight="1">
      <c r="A331" s="272"/>
    </row>
    <row r="332" spans="1:1" ht="15" customHeight="1">
      <c r="A332" s="272"/>
    </row>
    <row r="333" spans="1:1" ht="15" customHeight="1">
      <c r="A333" s="272"/>
    </row>
    <row r="334" spans="1:1" ht="15" customHeight="1">
      <c r="A334" s="272"/>
    </row>
    <row r="335" spans="1:1" ht="15" customHeight="1">
      <c r="A335" s="272"/>
    </row>
    <row r="336" spans="1:1" ht="15" customHeight="1">
      <c r="A336" s="272"/>
    </row>
    <row r="337" spans="1:1" ht="15" customHeight="1">
      <c r="A337" s="272"/>
    </row>
    <row r="338" spans="1:1" ht="15" customHeight="1">
      <c r="A338" s="272"/>
    </row>
    <row r="339" spans="1:1" ht="15" customHeight="1">
      <c r="A339" s="272"/>
    </row>
    <row r="340" spans="1:1" ht="15" customHeight="1">
      <c r="A340" s="272"/>
    </row>
    <row r="341" spans="1:1" ht="15" customHeight="1">
      <c r="A341" s="272"/>
    </row>
    <row r="342" spans="1:1" ht="15" customHeight="1">
      <c r="A342" s="272"/>
    </row>
    <row r="343" spans="1:1" ht="15" customHeight="1">
      <c r="A343" s="272"/>
    </row>
    <row r="344" spans="1:1" ht="15" customHeight="1">
      <c r="A344" s="272"/>
    </row>
    <row r="345" spans="1:1" ht="15" customHeight="1">
      <c r="A345" s="272"/>
    </row>
    <row r="346" spans="1:1" ht="15" customHeight="1">
      <c r="A346" s="272"/>
    </row>
    <row r="347" spans="1:1" ht="15" customHeight="1">
      <c r="A347" s="272"/>
    </row>
    <row r="348" spans="1:1" ht="15" customHeight="1">
      <c r="A348" s="272"/>
    </row>
    <row r="349" spans="1:1" ht="15" customHeight="1">
      <c r="A349" s="272"/>
    </row>
    <row r="350" spans="1:1" ht="15" customHeight="1">
      <c r="A350" s="272"/>
    </row>
    <row r="351" spans="1:1" ht="15" customHeight="1">
      <c r="A351" s="272"/>
    </row>
    <row r="352" spans="1:1" ht="15" customHeight="1">
      <c r="A352" s="272"/>
    </row>
    <row r="353" spans="1:1" ht="15" customHeight="1">
      <c r="A353" s="272"/>
    </row>
    <row r="354" spans="1:1" ht="15" customHeight="1">
      <c r="A354" s="272"/>
    </row>
    <row r="355" spans="1:1" ht="15" customHeight="1">
      <c r="A355" s="272"/>
    </row>
    <row r="356" spans="1:1" ht="15" customHeight="1">
      <c r="A356" s="272"/>
    </row>
    <row r="357" spans="1:1" ht="15" customHeight="1">
      <c r="A357" s="272"/>
    </row>
    <row r="358" spans="1:1" ht="15" customHeight="1">
      <c r="A358" s="272"/>
    </row>
    <row r="359" spans="1:1" ht="15" customHeight="1">
      <c r="A359" s="272"/>
    </row>
    <row r="360" spans="1:1" ht="15" customHeight="1">
      <c r="A360" s="272"/>
    </row>
    <row r="361" spans="1:1" ht="15" customHeight="1">
      <c r="A361" s="272"/>
    </row>
    <row r="362" spans="1:1" ht="15" customHeight="1">
      <c r="A362" s="272"/>
    </row>
    <row r="363" spans="1:1" ht="15" customHeight="1">
      <c r="A363" s="272"/>
    </row>
    <row r="364" spans="1:1" ht="15" customHeight="1">
      <c r="A364" s="272"/>
    </row>
    <row r="365" spans="1:1" ht="15" customHeight="1">
      <c r="A365" s="272"/>
    </row>
    <row r="366" spans="1:1" ht="15" customHeight="1">
      <c r="A366" s="272"/>
    </row>
    <row r="367" spans="1:1" ht="15" customHeight="1">
      <c r="A367" s="272"/>
    </row>
    <row r="368" spans="1:1" ht="15" customHeight="1">
      <c r="A368" s="272"/>
    </row>
    <row r="369" spans="1:1" ht="15" customHeight="1">
      <c r="A369" s="272"/>
    </row>
    <row r="370" spans="1:1" ht="15" customHeight="1">
      <c r="A370" s="272"/>
    </row>
    <row r="371" spans="1:1" ht="15" customHeight="1">
      <c r="A371" s="272"/>
    </row>
    <row r="372" spans="1:1" ht="15" customHeight="1">
      <c r="A372" s="272"/>
    </row>
    <row r="373" spans="1:1" ht="15" customHeight="1">
      <c r="A373" s="272"/>
    </row>
    <row r="374" spans="1:1" ht="15" customHeight="1">
      <c r="A374" s="272"/>
    </row>
    <row r="375" spans="1:1" ht="15" customHeight="1">
      <c r="A375" s="272"/>
    </row>
    <row r="376" spans="1:1" ht="15" customHeight="1">
      <c r="A376" s="272"/>
    </row>
    <row r="377" spans="1:1" ht="15" customHeight="1">
      <c r="A377" s="272"/>
    </row>
    <row r="378" spans="1:1" ht="15" customHeight="1">
      <c r="A378" s="272"/>
    </row>
    <row r="379" spans="1:1" ht="15" customHeight="1">
      <c r="A379" s="272"/>
    </row>
    <row r="380" spans="1:1" ht="15" customHeight="1">
      <c r="A380" s="272"/>
    </row>
    <row r="381" spans="1:1" ht="15" customHeight="1">
      <c r="A381" s="272"/>
    </row>
    <row r="382" spans="1:1" ht="15" customHeight="1">
      <c r="A382" s="272"/>
    </row>
    <row r="383" spans="1:1" ht="15" customHeight="1">
      <c r="A383" s="272"/>
    </row>
    <row r="384" spans="1:1" ht="15" customHeight="1">
      <c r="A384" s="272"/>
    </row>
    <row r="385" spans="1:1" ht="15" customHeight="1">
      <c r="A385" s="272"/>
    </row>
    <row r="386" spans="1:1" ht="15" customHeight="1">
      <c r="A386" s="272"/>
    </row>
    <row r="387" spans="1:1" ht="15" customHeight="1">
      <c r="A387" s="272"/>
    </row>
    <row r="388" spans="1:1" ht="15" customHeight="1">
      <c r="A388" s="272"/>
    </row>
    <row r="389" spans="1:1" ht="15" customHeight="1">
      <c r="A389" s="272"/>
    </row>
    <row r="390" spans="1:1" ht="15" customHeight="1">
      <c r="A390" s="272"/>
    </row>
    <row r="391" spans="1:1" ht="15" customHeight="1">
      <c r="A391" s="272"/>
    </row>
    <row r="392" spans="1:1" ht="15" customHeight="1">
      <c r="A392" s="272"/>
    </row>
    <row r="393" spans="1:1" ht="15" customHeight="1">
      <c r="A393" s="272"/>
    </row>
    <row r="394" spans="1:1" ht="15" customHeight="1">
      <c r="A394" s="272"/>
    </row>
    <row r="395" spans="1:1" ht="15" customHeight="1">
      <c r="A395" s="272"/>
    </row>
    <row r="396" spans="1:1" ht="15" customHeight="1">
      <c r="A396" s="272"/>
    </row>
    <row r="397" spans="1:1" ht="15" customHeight="1">
      <c r="A397" s="272"/>
    </row>
    <row r="398" spans="1:1" ht="15" customHeight="1">
      <c r="A398" s="272"/>
    </row>
    <row r="399" spans="1:1" ht="15" customHeight="1">
      <c r="A399" s="272"/>
    </row>
    <row r="400" spans="1:1" ht="15" customHeight="1">
      <c r="A400" s="272"/>
    </row>
    <row r="401" spans="1:1" ht="15" customHeight="1">
      <c r="A401" s="272"/>
    </row>
    <row r="402" spans="1:1" ht="15" customHeight="1">
      <c r="A402" s="272"/>
    </row>
    <row r="403" spans="1:1" ht="15" customHeight="1">
      <c r="A403" s="272"/>
    </row>
    <row r="404" spans="1:1" ht="15" customHeight="1">
      <c r="A404" s="272"/>
    </row>
    <row r="405" spans="1:1" ht="15" customHeight="1">
      <c r="A405" s="272"/>
    </row>
    <row r="406" spans="1:1" ht="15" customHeight="1">
      <c r="A406" s="272"/>
    </row>
    <row r="407" spans="1:1" ht="15" customHeight="1">
      <c r="A407" s="272"/>
    </row>
    <row r="408" spans="1:1" ht="15" customHeight="1">
      <c r="A408" s="272"/>
    </row>
    <row r="409" spans="1:1" ht="15" customHeight="1">
      <c r="A409" s="272"/>
    </row>
    <row r="410" spans="1:1" ht="15" customHeight="1">
      <c r="A410" s="272"/>
    </row>
    <row r="411" spans="1:1" ht="15" customHeight="1">
      <c r="A411" s="272"/>
    </row>
    <row r="412" spans="1:1" ht="15" customHeight="1">
      <c r="A412" s="272"/>
    </row>
    <row r="413" spans="1:1" ht="15" customHeight="1">
      <c r="A413" s="272"/>
    </row>
    <row r="414" spans="1:1" ht="15" customHeight="1">
      <c r="A414" s="272"/>
    </row>
    <row r="415" spans="1:1" ht="15" customHeight="1">
      <c r="A415" s="272"/>
    </row>
    <row r="416" spans="1:1" ht="15" customHeight="1">
      <c r="A416" s="272"/>
    </row>
    <row r="417" spans="1:1" ht="15" customHeight="1">
      <c r="A417" s="272"/>
    </row>
    <row r="418" spans="1:1" ht="15" customHeight="1">
      <c r="A418" s="272"/>
    </row>
    <row r="419" spans="1:1" ht="15" customHeight="1">
      <c r="A419" s="272"/>
    </row>
    <row r="420" spans="1:1" ht="15" customHeight="1">
      <c r="A420" s="272"/>
    </row>
    <row r="421" spans="1:1" ht="15" customHeight="1">
      <c r="A421" s="272"/>
    </row>
    <row r="422" spans="1:1" ht="15" customHeight="1">
      <c r="A422" s="272"/>
    </row>
    <row r="423" spans="1:1" ht="15" customHeight="1">
      <c r="A423" s="272"/>
    </row>
    <row r="424" spans="1:1" ht="15" customHeight="1">
      <c r="A424" s="272"/>
    </row>
    <row r="425" spans="1:1" ht="15" customHeight="1">
      <c r="A425" s="272"/>
    </row>
    <row r="426" spans="1:1" ht="15" customHeight="1">
      <c r="A426" s="272"/>
    </row>
    <row r="427" spans="1:1" ht="15" customHeight="1">
      <c r="A427" s="272"/>
    </row>
    <row r="428" spans="1:1" ht="15" customHeight="1">
      <c r="A428" s="272"/>
    </row>
    <row r="429" spans="1:1" ht="15" customHeight="1">
      <c r="A429" s="272"/>
    </row>
    <row r="430" spans="1:1" ht="15" customHeight="1">
      <c r="A430" s="272"/>
    </row>
    <row r="431" spans="1:1" ht="15" customHeight="1">
      <c r="A431" s="272"/>
    </row>
    <row r="432" spans="1:1" ht="15" customHeight="1">
      <c r="A432" s="272"/>
    </row>
    <row r="433" spans="1:1" ht="15" customHeight="1">
      <c r="A433" s="272"/>
    </row>
    <row r="434" spans="1:1" ht="15" customHeight="1">
      <c r="A434" s="272"/>
    </row>
    <row r="435" spans="1:1" ht="15" customHeight="1">
      <c r="A435" s="272"/>
    </row>
    <row r="436" spans="1:1" ht="15" customHeight="1">
      <c r="A436" s="272"/>
    </row>
    <row r="437" spans="1:1" ht="15" customHeight="1">
      <c r="A437" s="272"/>
    </row>
    <row r="438" spans="1:1" ht="15" customHeight="1">
      <c r="A438" s="272"/>
    </row>
    <row r="439" spans="1:1" ht="15" customHeight="1">
      <c r="A439" s="272"/>
    </row>
    <row r="440" spans="1:1" ht="15" customHeight="1">
      <c r="A440" s="272"/>
    </row>
    <row r="441" spans="1:1" ht="15" customHeight="1">
      <c r="A441" s="272"/>
    </row>
    <row r="442" spans="1:1" ht="15" customHeight="1">
      <c r="A442" s="272"/>
    </row>
    <row r="443" spans="1:1" ht="15" customHeight="1">
      <c r="A443" s="272"/>
    </row>
    <row r="444" spans="1:1" ht="15" customHeight="1">
      <c r="A444" s="272"/>
    </row>
    <row r="445" spans="1:1" ht="15" customHeight="1">
      <c r="A445" s="272"/>
    </row>
    <row r="446" spans="1:1" ht="15" customHeight="1">
      <c r="A446" s="272"/>
    </row>
    <row r="447" spans="1:1" ht="15" customHeight="1">
      <c r="A447" s="272"/>
    </row>
    <row r="448" spans="1:1" ht="15" customHeight="1">
      <c r="A448" s="272"/>
    </row>
    <row r="449" spans="1:1" ht="15" customHeight="1">
      <c r="A449" s="272"/>
    </row>
    <row r="450" spans="1:1" ht="15" customHeight="1">
      <c r="A450" s="272"/>
    </row>
    <row r="451" spans="1:1" ht="15" customHeight="1">
      <c r="A451" s="272"/>
    </row>
    <row r="452" spans="1:1" ht="15" customHeight="1">
      <c r="A452" s="272"/>
    </row>
    <row r="453" spans="1:1" ht="15" customHeight="1">
      <c r="A453" s="272"/>
    </row>
    <row r="454" spans="1:1" ht="15" customHeight="1">
      <c r="A454" s="272"/>
    </row>
    <row r="455" spans="1:1" ht="15" customHeight="1">
      <c r="A455" s="272"/>
    </row>
    <row r="456" spans="1:1" ht="15" customHeight="1">
      <c r="A456" s="272"/>
    </row>
    <row r="457" spans="1:1" ht="15" customHeight="1">
      <c r="A457" s="272"/>
    </row>
    <row r="458" spans="1:1" ht="15" customHeight="1">
      <c r="A458" s="272"/>
    </row>
    <row r="459" spans="1:1" ht="15" customHeight="1">
      <c r="A459" s="272"/>
    </row>
    <row r="460" spans="1:1" ht="15" customHeight="1">
      <c r="A460" s="272"/>
    </row>
    <row r="461" spans="1:1" ht="15" customHeight="1">
      <c r="A461" s="272"/>
    </row>
    <row r="462" spans="1:1" ht="15" customHeight="1">
      <c r="A462" s="272"/>
    </row>
    <row r="463" spans="1:1" ht="15" customHeight="1">
      <c r="A463" s="272"/>
    </row>
    <row r="464" spans="1:1" ht="15" customHeight="1">
      <c r="A464" s="272"/>
    </row>
    <row r="465" spans="1:1" ht="15" customHeight="1">
      <c r="A465" s="272"/>
    </row>
    <row r="466" spans="1:1" ht="15" customHeight="1">
      <c r="A466" s="272"/>
    </row>
    <row r="467" spans="1:1" ht="15" customHeight="1">
      <c r="A467" s="272"/>
    </row>
    <row r="468" spans="1:1" ht="15" customHeight="1">
      <c r="A468" s="272"/>
    </row>
    <row r="469" spans="1:1" ht="15" customHeight="1">
      <c r="A469" s="272"/>
    </row>
    <row r="470" spans="1:1" ht="15" customHeight="1">
      <c r="A470" s="272"/>
    </row>
    <row r="471" spans="1:1" ht="15" customHeight="1">
      <c r="A471" s="272"/>
    </row>
    <row r="472" spans="1:1" ht="15" customHeight="1">
      <c r="A472" s="272"/>
    </row>
    <row r="473" spans="1:1" ht="15" customHeight="1">
      <c r="A473" s="272"/>
    </row>
    <row r="474" spans="1:1" ht="15" customHeight="1">
      <c r="A474" s="272"/>
    </row>
    <row r="475" spans="1:1" ht="15" customHeight="1">
      <c r="A475" s="272"/>
    </row>
    <row r="476" spans="1:1" ht="15" customHeight="1">
      <c r="A476" s="272"/>
    </row>
    <row r="477" spans="1:1" ht="15" customHeight="1">
      <c r="A477" s="272"/>
    </row>
    <row r="478" spans="1:1" ht="15" customHeight="1">
      <c r="A478" s="272"/>
    </row>
    <row r="479" spans="1:1" ht="15" customHeight="1">
      <c r="A479" s="272"/>
    </row>
    <row r="480" spans="1:1" ht="15" customHeight="1">
      <c r="A480" s="272"/>
    </row>
    <row r="481" spans="1:1" ht="15" customHeight="1">
      <c r="A481" s="272"/>
    </row>
    <row r="482" spans="1:1" ht="15" customHeight="1">
      <c r="A482" s="272"/>
    </row>
    <row r="483" spans="1:1" ht="15" customHeight="1">
      <c r="A483" s="272"/>
    </row>
    <row r="484" spans="1:1" ht="15" customHeight="1">
      <c r="A484" s="272"/>
    </row>
    <row r="485" spans="1:1" ht="15" customHeight="1">
      <c r="A485" s="272"/>
    </row>
    <row r="486" spans="1:1" ht="15" customHeight="1">
      <c r="A486" s="272"/>
    </row>
    <row r="487" spans="1:1" ht="15" customHeight="1">
      <c r="A487" s="272"/>
    </row>
    <row r="488" spans="1:1" ht="15" customHeight="1">
      <c r="A488" s="272"/>
    </row>
    <row r="489" spans="1:1" ht="15" customHeight="1">
      <c r="A489" s="272"/>
    </row>
    <row r="490" spans="1:1" ht="15" customHeight="1">
      <c r="A490" s="272"/>
    </row>
    <row r="491" spans="1:1" ht="15" customHeight="1">
      <c r="A491" s="272"/>
    </row>
    <row r="492" spans="1:1" ht="15" customHeight="1">
      <c r="A492" s="272"/>
    </row>
    <row r="493" spans="1:1" ht="15" customHeight="1">
      <c r="A493" s="272"/>
    </row>
    <row r="494" spans="1:1" ht="15" customHeight="1">
      <c r="A494" s="272"/>
    </row>
    <row r="495" spans="1:1" ht="15" customHeight="1">
      <c r="A495" s="272"/>
    </row>
    <row r="496" spans="1:1" ht="15" customHeight="1">
      <c r="A496" s="272"/>
    </row>
    <row r="497" spans="1:1" ht="15" customHeight="1">
      <c r="A497" s="272"/>
    </row>
    <row r="498" spans="1:1" ht="15" customHeight="1">
      <c r="A498" s="272"/>
    </row>
    <row r="499" spans="1:1" ht="15" customHeight="1">
      <c r="A499" s="272"/>
    </row>
    <row r="500" spans="1:1" ht="15" customHeight="1">
      <c r="A500" s="272"/>
    </row>
    <row r="501" spans="1:1" ht="15" customHeight="1">
      <c r="A501" s="272"/>
    </row>
    <row r="502" spans="1:1" ht="15" customHeight="1">
      <c r="A502" s="272"/>
    </row>
    <row r="503" spans="1:1" ht="15" customHeight="1">
      <c r="A503" s="272"/>
    </row>
    <row r="504" spans="1:1" ht="15" customHeight="1">
      <c r="A504" s="272"/>
    </row>
    <row r="505" spans="1:1" ht="15" customHeight="1">
      <c r="A505" s="272"/>
    </row>
    <row r="506" spans="1:1" ht="15" customHeight="1">
      <c r="A506" s="272"/>
    </row>
    <row r="507" spans="1:1" ht="15" customHeight="1">
      <c r="A507" s="272"/>
    </row>
    <row r="508" spans="1:1" ht="15" customHeight="1">
      <c r="A508" s="272"/>
    </row>
    <row r="509" spans="1:1" ht="15" customHeight="1">
      <c r="A509" s="272"/>
    </row>
    <row r="510" spans="1:1" ht="15" customHeight="1">
      <c r="A510" s="272"/>
    </row>
    <row r="511" spans="1:1" ht="15" customHeight="1">
      <c r="A511" s="272"/>
    </row>
    <row r="512" spans="1:1" ht="15" customHeight="1">
      <c r="A512" s="272"/>
    </row>
    <row r="513" spans="1:1" ht="15" customHeight="1">
      <c r="A513" s="272"/>
    </row>
    <row r="514" spans="1:1" ht="15" customHeight="1">
      <c r="A514" s="272"/>
    </row>
    <row r="515" spans="1:1" ht="15" customHeight="1">
      <c r="A515" s="272"/>
    </row>
    <row r="516" spans="1:1" ht="15" customHeight="1">
      <c r="A516" s="272"/>
    </row>
    <row r="517" spans="1:1" ht="15" customHeight="1">
      <c r="A517" s="272"/>
    </row>
    <row r="518" spans="1:1" ht="15" customHeight="1">
      <c r="A518" s="272"/>
    </row>
    <row r="519" spans="1:1" ht="15" customHeight="1">
      <c r="A519" s="272"/>
    </row>
    <row r="520" spans="1:1" ht="15" customHeight="1">
      <c r="A520" s="272"/>
    </row>
    <row r="521" spans="1:1" ht="15" customHeight="1">
      <c r="A521" s="272"/>
    </row>
    <row r="522" spans="1:1" ht="15" customHeight="1">
      <c r="A522" s="272"/>
    </row>
    <row r="523" spans="1:1" ht="15" customHeight="1">
      <c r="A523" s="272"/>
    </row>
    <row r="524" spans="1:1" ht="15" customHeight="1">
      <c r="A524" s="272"/>
    </row>
    <row r="525" spans="1:1" ht="15" customHeight="1">
      <c r="A525" s="272"/>
    </row>
    <row r="526" spans="1:1" ht="15" customHeight="1">
      <c r="A526" s="272"/>
    </row>
    <row r="527" spans="1:1" ht="15" customHeight="1">
      <c r="A527" s="272"/>
    </row>
    <row r="528" spans="1:1" ht="15" customHeight="1">
      <c r="A528" s="272"/>
    </row>
    <row r="529" spans="1:1" ht="15" customHeight="1">
      <c r="A529" s="272"/>
    </row>
    <row r="530" spans="1:1" ht="15" customHeight="1">
      <c r="A530" s="272"/>
    </row>
    <row r="531" spans="1:1" ht="15" customHeight="1">
      <c r="A531" s="272"/>
    </row>
    <row r="532" spans="1:1" ht="15" customHeight="1">
      <c r="A532" s="272"/>
    </row>
    <row r="533" spans="1:1" ht="15" customHeight="1">
      <c r="A533" s="272"/>
    </row>
    <row r="534" spans="1:1" ht="15" customHeight="1">
      <c r="A534" s="272"/>
    </row>
    <row r="535" spans="1:1" ht="15" customHeight="1">
      <c r="A535" s="272"/>
    </row>
    <row r="536" spans="1:1" ht="15" customHeight="1">
      <c r="A536" s="272"/>
    </row>
    <row r="537" spans="1:1" ht="15" customHeight="1">
      <c r="A537" s="272"/>
    </row>
    <row r="538" spans="1:1" ht="15" customHeight="1">
      <c r="A538" s="272"/>
    </row>
    <row r="539" spans="1:1" ht="15" customHeight="1">
      <c r="A539" s="272"/>
    </row>
    <row r="540" spans="1:1" ht="15" customHeight="1">
      <c r="A540" s="272"/>
    </row>
    <row r="541" spans="1:1" ht="15" customHeight="1">
      <c r="A541" s="272"/>
    </row>
    <row r="542" spans="1:1" ht="15" customHeight="1">
      <c r="A542" s="272"/>
    </row>
    <row r="543" spans="1:1" ht="15" customHeight="1">
      <c r="A543" s="272"/>
    </row>
    <row r="544" spans="1:1" ht="15" customHeight="1">
      <c r="A544" s="272"/>
    </row>
    <row r="545" spans="1:1" ht="15" customHeight="1">
      <c r="A545" s="272"/>
    </row>
    <row r="546" spans="1:1" ht="15" customHeight="1">
      <c r="A546" s="272"/>
    </row>
    <row r="547" spans="1:1" ht="15" customHeight="1">
      <c r="A547" s="272"/>
    </row>
    <row r="548" spans="1:1" ht="15" customHeight="1">
      <c r="A548" s="272"/>
    </row>
    <row r="549" spans="1:1" ht="15" customHeight="1">
      <c r="A549" s="272"/>
    </row>
    <row r="550" spans="1:1" ht="15" customHeight="1">
      <c r="A550" s="272"/>
    </row>
    <row r="551" spans="1:1" ht="15" customHeight="1">
      <c r="A551" s="272"/>
    </row>
    <row r="552" spans="1:1" ht="15" customHeight="1">
      <c r="A552" s="272"/>
    </row>
    <row r="553" spans="1:1" ht="15" customHeight="1">
      <c r="A553" s="272"/>
    </row>
    <row r="554" spans="1:1" ht="15" customHeight="1">
      <c r="A554" s="272"/>
    </row>
    <row r="555" spans="1:1" ht="15" customHeight="1">
      <c r="A555" s="272"/>
    </row>
    <row r="556" spans="1:1" ht="15" customHeight="1">
      <c r="A556" s="272"/>
    </row>
    <row r="557" spans="1:1" ht="15" customHeight="1">
      <c r="A557" s="272"/>
    </row>
    <row r="558" spans="1:1" ht="15" customHeight="1">
      <c r="A558" s="272"/>
    </row>
    <row r="559" spans="1:1" ht="15" customHeight="1">
      <c r="A559" s="272"/>
    </row>
    <row r="560" spans="1:1" ht="15" customHeight="1">
      <c r="A560" s="272"/>
    </row>
    <row r="561" spans="1:1" ht="15" customHeight="1">
      <c r="A561" s="272"/>
    </row>
    <row r="562" spans="1:1" ht="15" customHeight="1">
      <c r="A562" s="272"/>
    </row>
    <row r="563" spans="1:1" ht="15" customHeight="1">
      <c r="A563" s="272"/>
    </row>
    <row r="564" spans="1:1" ht="15" customHeight="1">
      <c r="A564" s="272"/>
    </row>
    <row r="565" spans="1:1" ht="15" customHeight="1">
      <c r="A565" s="272"/>
    </row>
    <row r="566" spans="1:1" ht="15" customHeight="1">
      <c r="A566" s="272"/>
    </row>
    <row r="567" spans="1:1" ht="15" customHeight="1">
      <c r="A567" s="272"/>
    </row>
    <row r="568" spans="1:1" ht="15" customHeight="1">
      <c r="A568" s="272"/>
    </row>
    <row r="569" spans="1:1" ht="15" customHeight="1">
      <c r="A569" s="272"/>
    </row>
    <row r="570" spans="1:1" ht="15" customHeight="1">
      <c r="A570" s="272"/>
    </row>
    <row r="571" spans="1:1" ht="15" customHeight="1">
      <c r="A571" s="272"/>
    </row>
    <row r="572" spans="1:1" ht="15" customHeight="1">
      <c r="A572" s="272"/>
    </row>
    <row r="573" spans="1:1" ht="15" customHeight="1">
      <c r="A573" s="272"/>
    </row>
    <row r="574" spans="1:1" ht="15" customHeight="1">
      <c r="A574" s="272"/>
    </row>
    <row r="575" spans="1:1" ht="15" customHeight="1">
      <c r="A575" s="272"/>
    </row>
    <row r="576" spans="1:1" ht="15" customHeight="1">
      <c r="A576" s="272"/>
    </row>
    <row r="577" spans="1:1" ht="15" customHeight="1">
      <c r="A577" s="272"/>
    </row>
    <row r="578" spans="1:1" ht="15" customHeight="1">
      <c r="A578" s="272"/>
    </row>
    <row r="579" spans="1:1" ht="15" customHeight="1">
      <c r="A579" s="272"/>
    </row>
    <row r="580" spans="1:1" ht="15" customHeight="1">
      <c r="A580" s="272"/>
    </row>
    <row r="581" spans="1:1" ht="15" customHeight="1">
      <c r="A581" s="272"/>
    </row>
    <row r="582" spans="1:1" ht="15" customHeight="1">
      <c r="A582" s="272"/>
    </row>
    <row r="583" spans="1:1" ht="15" customHeight="1">
      <c r="A583" s="272"/>
    </row>
    <row r="584" spans="1:1" ht="15" customHeight="1">
      <c r="A584" s="272"/>
    </row>
    <row r="585" spans="1:1" ht="15" customHeight="1">
      <c r="A585" s="272"/>
    </row>
    <row r="586" spans="1:1" ht="15" customHeight="1">
      <c r="A586" s="272"/>
    </row>
    <row r="587" spans="1:1" ht="15" customHeight="1">
      <c r="A587" s="272"/>
    </row>
    <row r="588" spans="1:1" ht="15" customHeight="1">
      <c r="A588" s="272"/>
    </row>
    <row r="589" spans="1:1" ht="15" customHeight="1">
      <c r="A589" s="272"/>
    </row>
    <row r="590" spans="1:1" ht="15" customHeight="1">
      <c r="A590" s="272"/>
    </row>
    <row r="591" spans="1:1" ht="15" customHeight="1">
      <c r="A591" s="272"/>
    </row>
    <row r="592" spans="1:1" ht="15" customHeight="1">
      <c r="A592" s="272"/>
    </row>
    <row r="593" spans="1:1" ht="15" customHeight="1">
      <c r="A593" s="272"/>
    </row>
    <row r="594" spans="1:1" ht="15" customHeight="1">
      <c r="A594" s="272"/>
    </row>
    <row r="595" spans="1:1" ht="15" customHeight="1">
      <c r="A595" s="272"/>
    </row>
    <row r="596" spans="1:1" ht="15" customHeight="1">
      <c r="A596" s="272"/>
    </row>
    <row r="597" spans="1:1" ht="15" customHeight="1">
      <c r="A597" s="272"/>
    </row>
    <row r="598" spans="1:1" ht="15" customHeight="1">
      <c r="A598" s="272"/>
    </row>
    <row r="599" spans="1:1" ht="15" customHeight="1">
      <c r="A599" s="272"/>
    </row>
    <row r="600" spans="1:1" ht="15" customHeight="1">
      <c r="A600" s="272"/>
    </row>
    <row r="601" spans="1:1" ht="15" customHeight="1">
      <c r="A601" s="272"/>
    </row>
    <row r="602" spans="1:1" ht="15" customHeight="1">
      <c r="A602" s="272"/>
    </row>
    <row r="603" spans="1:1" ht="15" customHeight="1">
      <c r="A603" s="272"/>
    </row>
    <row r="604" spans="1:1" ht="15" customHeight="1">
      <c r="A604" s="272"/>
    </row>
    <row r="605" spans="1:1" ht="15" customHeight="1">
      <c r="A605" s="272"/>
    </row>
    <row r="606" spans="1:1" ht="15" customHeight="1">
      <c r="A606" s="272"/>
    </row>
    <row r="607" spans="1:1" ht="15" customHeight="1">
      <c r="A607" s="272"/>
    </row>
    <row r="608" spans="1:1" ht="15" customHeight="1">
      <c r="A608" s="272"/>
    </row>
    <row r="609" spans="1:1" ht="15" customHeight="1">
      <c r="A609" s="272"/>
    </row>
    <row r="610" spans="1:1" ht="15" customHeight="1">
      <c r="A610" s="272"/>
    </row>
    <row r="611" spans="1:1" ht="15" customHeight="1">
      <c r="A611" s="272"/>
    </row>
    <row r="612" spans="1:1" ht="15" customHeight="1">
      <c r="A612" s="272"/>
    </row>
    <row r="613" spans="1:1" ht="15" customHeight="1">
      <c r="A613" s="272"/>
    </row>
    <row r="614" spans="1:1" ht="15" customHeight="1">
      <c r="A614" s="272"/>
    </row>
    <row r="615" spans="1:1" ht="15" customHeight="1">
      <c r="A615" s="272"/>
    </row>
    <row r="616" spans="1:1" ht="15" customHeight="1">
      <c r="A616" s="272"/>
    </row>
    <row r="617" spans="1:1" ht="15" customHeight="1">
      <c r="A617" s="272"/>
    </row>
    <row r="618" spans="1:1" ht="15" customHeight="1">
      <c r="A618" s="272"/>
    </row>
    <row r="619" spans="1:1" ht="15" customHeight="1">
      <c r="A619" s="272"/>
    </row>
    <row r="620" spans="1:1" ht="15" customHeight="1">
      <c r="A620" s="272"/>
    </row>
    <row r="621" spans="1:1" ht="15" customHeight="1">
      <c r="A621" s="272"/>
    </row>
    <row r="622" spans="1:1" ht="15" customHeight="1">
      <c r="A622" s="272"/>
    </row>
    <row r="623" spans="1:1" ht="15" customHeight="1">
      <c r="A623" s="272"/>
    </row>
    <row r="624" spans="1:1" ht="15" customHeight="1">
      <c r="A624" s="272"/>
    </row>
    <row r="625" spans="1:1" ht="15" customHeight="1">
      <c r="A625" s="272"/>
    </row>
    <row r="626" spans="1:1" ht="15" customHeight="1">
      <c r="A626" s="272"/>
    </row>
    <row r="627" spans="1:1" ht="15" customHeight="1">
      <c r="A627" s="272"/>
    </row>
    <row r="628" spans="1:1" ht="15" customHeight="1">
      <c r="A628" s="272"/>
    </row>
    <row r="629" spans="1:1" ht="15" customHeight="1">
      <c r="A629" s="272"/>
    </row>
    <row r="630" spans="1:1" ht="15" customHeight="1">
      <c r="A630" s="272"/>
    </row>
    <row r="631" spans="1:1" ht="15" customHeight="1">
      <c r="A631" s="272"/>
    </row>
    <row r="632" spans="1:1" ht="15" customHeight="1">
      <c r="A632" s="272"/>
    </row>
    <row r="633" spans="1:1" ht="15" customHeight="1">
      <c r="A633" s="272"/>
    </row>
    <row r="634" spans="1:1" ht="15" customHeight="1">
      <c r="A634" s="272"/>
    </row>
    <row r="635" spans="1:1" ht="15" customHeight="1">
      <c r="A635" s="272"/>
    </row>
    <row r="636" spans="1:1" ht="15" customHeight="1">
      <c r="A636" s="272"/>
    </row>
    <row r="637" spans="1:1" ht="15" customHeight="1">
      <c r="A637" s="272"/>
    </row>
    <row r="638" spans="1:1" ht="15" customHeight="1">
      <c r="A638" s="272"/>
    </row>
    <row r="639" spans="1:1" ht="15" customHeight="1">
      <c r="A639" s="272"/>
    </row>
    <row r="640" spans="1:1" ht="15" customHeight="1">
      <c r="A640" s="272"/>
    </row>
    <row r="641" spans="1:1" ht="15" customHeight="1">
      <c r="A641" s="272"/>
    </row>
    <row r="642" spans="1:1" ht="15" customHeight="1">
      <c r="A642" s="272"/>
    </row>
    <row r="643" spans="1:1" ht="15" customHeight="1">
      <c r="A643" s="272"/>
    </row>
    <row r="644" spans="1:1" ht="15" customHeight="1">
      <c r="A644" s="272"/>
    </row>
    <row r="645" spans="1:1" ht="15" customHeight="1">
      <c r="A645" s="272"/>
    </row>
    <row r="646" spans="1:1" ht="15" customHeight="1">
      <c r="A646" s="272"/>
    </row>
    <row r="647" spans="1:1" ht="15" customHeight="1">
      <c r="A647" s="272"/>
    </row>
    <row r="648" spans="1:1" ht="15" customHeight="1">
      <c r="A648" s="272"/>
    </row>
    <row r="649" spans="1:1" ht="15" customHeight="1">
      <c r="A649" s="272"/>
    </row>
    <row r="650" spans="1:1" ht="15" customHeight="1">
      <c r="A650" s="272"/>
    </row>
    <row r="651" spans="1:1" ht="15" customHeight="1">
      <c r="A651" s="272"/>
    </row>
    <row r="652" spans="1:1" ht="15" customHeight="1">
      <c r="A652" s="272"/>
    </row>
    <row r="653" spans="1:1" ht="15" customHeight="1">
      <c r="A653" s="272"/>
    </row>
    <row r="654" spans="1:1" ht="15" customHeight="1">
      <c r="A654" s="272"/>
    </row>
    <row r="655" spans="1:1" ht="15" customHeight="1">
      <c r="A655" s="272"/>
    </row>
    <row r="656" spans="1:1" ht="15" customHeight="1">
      <c r="A656" s="272"/>
    </row>
    <row r="657" spans="1:1" ht="15" customHeight="1">
      <c r="A657" s="272"/>
    </row>
    <row r="658" spans="1:1" ht="15" customHeight="1">
      <c r="A658" s="272"/>
    </row>
    <row r="659" spans="1:1" ht="15" customHeight="1">
      <c r="A659" s="272"/>
    </row>
    <row r="660" spans="1:1" ht="15" customHeight="1">
      <c r="A660" s="272"/>
    </row>
    <row r="661" spans="1:1" ht="15" customHeight="1">
      <c r="A661" s="272"/>
    </row>
    <row r="662" spans="1:1" ht="15" customHeight="1">
      <c r="A662" s="272"/>
    </row>
    <row r="663" spans="1:1" ht="15" customHeight="1">
      <c r="A663" s="272"/>
    </row>
    <row r="664" spans="1:1" ht="15" customHeight="1">
      <c r="A664" s="272"/>
    </row>
    <row r="665" spans="1:1" ht="15" customHeight="1">
      <c r="A665" s="272"/>
    </row>
    <row r="666" spans="1:1" ht="15" customHeight="1">
      <c r="A666" s="272"/>
    </row>
    <row r="667" spans="1:1" ht="15" customHeight="1">
      <c r="A667" s="272"/>
    </row>
    <row r="668" spans="1:1" ht="15" customHeight="1">
      <c r="A668" s="272"/>
    </row>
    <row r="669" spans="1:1" ht="15" customHeight="1">
      <c r="A669" s="272"/>
    </row>
    <row r="670" spans="1:1" ht="15" customHeight="1">
      <c r="A670" s="272"/>
    </row>
    <row r="671" spans="1:1" ht="15" customHeight="1">
      <c r="A671" s="272"/>
    </row>
    <row r="672" spans="1:1" ht="15" customHeight="1">
      <c r="A672" s="272"/>
    </row>
    <row r="673" spans="1:1" ht="15" customHeight="1">
      <c r="A673" s="272"/>
    </row>
    <row r="674" spans="1:1" ht="15" customHeight="1">
      <c r="A674" s="272"/>
    </row>
    <row r="675" spans="1:1" ht="15" customHeight="1">
      <c r="A675" s="272"/>
    </row>
    <row r="676" spans="1:1" ht="15" customHeight="1">
      <c r="A676" s="272"/>
    </row>
    <row r="677" spans="1:1" ht="15" customHeight="1">
      <c r="A677" s="272"/>
    </row>
    <row r="678" spans="1:1" ht="15" customHeight="1">
      <c r="A678" s="272"/>
    </row>
    <row r="679" spans="1:1" ht="15" customHeight="1">
      <c r="A679" s="272"/>
    </row>
    <row r="680" spans="1:1" ht="15" customHeight="1">
      <c r="A680" s="272"/>
    </row>
    <row r="681" spans="1:1" ht="15" customHeight="1">
      <c r="A681" s="272"/>
    </row>
    <row r="682" spans="1:1" ht="15" customHeight="1">
      <c r="A682" s="272"/>
    </row>
    <row r="683" spans="1:1" ht="15" customHeight="1">
      <c r="A683" s="272"/>
    </row>
    <row r="684" spans="1:1" ht="15" customHeight="1">
      <c r="A684" s="272"/>
    </row>
    <row r="685" spans="1:1" ht="15" customHeight="1">
      <c r="A685" s="272"/>
    </row>
    <row r="686" spans="1:1" ht="15" customHeight="1">
      <c r="A686" s="272"/>
    </row>
    <row r="687" spans="1:1" ht="15" customHeight="1">
      <c r="A687" s="272"/>
    </row>
    <row r="688" spans="1:1" ht="15" customHeight="1">
      <c r="A688" s="272"/>
    </row>
    <row r="689" spans="1:1" ht="15" customHeight="1">
      <c r="A689" s="272"/>
    </row>
    <row r="690" spans="1:1" ht="15" customHeight="1">
      <c r="A690" s="272"/>
    </row>
    <row r="691" spans="1:1" ht="15" customHeight="1">
      <c r="A691" s="272"/>
    </row>
    <row r="692" spans="1:1" ht="15" customHeight="1">
      <c r="A692" s="272"/>
    </row>
    <row r="693" spans="1:1" ht="15" customHeight="1">
      <c r="A693" s="272"/>
    </row>
    <row r="694" spans="1:1" ht="15" customHeight="1">
      <c r="A694" s="272"/>
    </row>
    <row r="695" spans="1:1" ht="15" customHeight="1">
      <c r="A695" s="272"/>
    </row>
    <row r="696" spans="1:1" ht="15" customHeight="1">
      <c r="A696" s="272"/>
    </row>
    <row r="697" spans="1:1" ht="15" customHeight="1">
      <c r="A697" s="272"/>
    </row>
    <row r="698" spans="1:1" ht="15" customHeight="1">
      <c r="A698" s="272"/>
    </row>
    <row r="699" spans="1:1" ht="15" customHeight="1">
      <c r="A699" s="272"/>
    </row>
    <row r="700" spans="1:1" ht="15" customHeight="1">
      <c r="A700" s="272"/>
    </row>
    <row r="701" spans="1:1" ht="15" customHeight="1">
      <c r="A701" s="272"/>
    </row>
    <row r="702" spans="1:1" ht="15" customHeight="1">
      <c r="A702" s="272"/>
    </row>
    <row r="703" spans="1:1" ht="15" customHeight="1">
      <c r="A703" s="272"/>
    </row>
    <row r="704" spans="1:1" ht="15" customHeight="1">
      <c r="A704" s="272"/>
    </row>
    <row r="705" spans="1:1" ht="15" customHeight="1">
      <c r="A705" s="272"/>
    </row>
    <row r="706" spans="1:1" ht="15" customHeight="1">
      <c r="A706" s="272"/>
    </row>
    <row r="707" spans="1:1" ht="15" customHeight="1">
      <c r="A707" s="272"/>
    </row>
    <row r="708" spans="1:1" ht="15" customHeight="1">
      <c r="A708" s="272"/>
    </row>
    <row r="709" spans="1:1" ht="15" customHeight="1">
      <c r="A709" s="272"/>
    </row>
    <row r="710" spans="1:1" ht="15" customHeight="1">
      <c r="A710" s="272"/>
    </row>
    <row r="711" spans="1:1" ht="15" customHeight="1">
      <c r="A711" s="272"/>
    </row>
    <row r="712" spans="1:1" ht="15" customHeight="1">
      <c r="A712" s="272"/>
    </row>
    <row r="713" spans="1:1" ht="15" customHeight="1">
      <c r="A713" s="272"/>
    </row>
    <row r="714" spans="1:1" ht="15" customHeight="1">
      <c r="A714" s="272"/>
    </row>
    <row r="715" spans="1:1" ht="15" customHeight="1">
      <c r="A715" s="272"/>
    </row>
    <row r="716" spans="1:1" ht="15" customHeight="1">
      <c r="A716" s="272"/>
    </row>
    <row r="717" spans="1:1" ht="15" customHeight="1">
      <c r="A717" s="272"/>
    </row>
    <row r="718" spans="1:1" ht="15" customHeight="1">
      <c r="A718" s="272"/>
    </row>
    <row r="719" spans="1:1" ht="15" customHeight="1">
      <c r="A719" s="272"/>
    </row>
    <row r="720" spans="1:1" ht="15" customHeight="1">
      <c r="A720" s="272"/>
    </row>
    <row r="721" spans="1:1" ht="15" customHeight="1">
      <c r="A721" s="272"/>
    </row>
    <row r="722" spans="1:1" ht="15" customHeight="1">
      <c r="A722" s="272"/>
    </row>
    <row r="723" spans="1:1" ht="15" customHeight="1">
      <c r="A723" s="272"/>
    </row>
    <row r="724" spans="1:1" ht="15" customHeight="1">
      <c r="A724" s="272"/>
    </row>
    <row r="725" spans="1:1" ht="15" customHeight="1">
      <c r="A725" s="272"/>
    </row>
    <row r="726" spans="1:1" ht="15" customHeight="1">
      <c r="A726" s="272"/>
    </row>
    <row r="727" spans="1:1" ht="15" customHeight="1">
      <c r="A727" s="272"/>
    </row>
    <row r="728" spans="1:1" ht="15" customHeight="1">
      <c r="A728" s="272"/>
    </row>
    <row r="729" spans="1:1" ht="15" customHeight="1">
      <c r="A729" s="272"/>
    </row>
    <row r="730" spans="1:1" ht="15" customHeight="1">
      <c r="A730" s="272"/>
    </row>
    <row r="731" spans="1:1" ht="15" customHeight="1">
      <c r="A731" s="272"/>
    </row>
    <row r="732" spans="1:1" ht="15" customHeight="1">
      <c r="A732" s="272"/>
    </row>
    <row r="733" spans="1:1" ht="15" customHeight="1">
      <c r="A733" s="272"/>
    </row>
    <row r="734" spans="1:1" ht="15" customHeight="1">
      <c r="A734" s="272"/>
    </row>
    <row r="735" spans="1:1" ht="15" customHeight="1">
      <c r="A735" s="272"/>
    </row>
    <row r="736" spans="1:1" ht="15" customHeight="1">
      <c r="A736" s="272"/>
    </row>
    <row r="737" spans="1:1" ht="15" customHeight="1">
      <c r="A737" s="272"/>
    </row>
    <row r="738" spans="1:1" ht="15" customHeight="1">
      <c r="A738" s="272"/>
    </row>
    <row r="739" spans="1:1" ht="15" customHeight="1">
      <c r="A739" s="272"/>
    </row>
    <row r="740" spans="1:1" ht="15" customHeight="1">
      <c r="A740" s="272"/>
    </row>
    <row r="741" spans="1:1" ht="15" customHeight="1">
      <c r="A741" s="272"/>
    </row>
    <row r="742" spans="1:1" ht="15" customHeight="1">
      <c r="A742" s="272"/>
    </row>
    <row r="743" spans="1:1" ht="15" customHeight="1">
      <c r="A743" s="272"/>
    </row>
    <row r="744" spans="1:1" ht="15" customHeight="1">
      <c r="A744" s="272"/>
    </row>
    <row r="745" spans="1:1" ht="15" customHeight="1">
      <c r="A745" s="272"/>
    </row>
    <row r="746" spans="1:1" ht="15" customHeight="1">
      <c r="A746" s="272"/>
    </row>
    <row r="747" spans="1:1" ht="15" customHeight="1">
      <c r="A747" s="272"/>
    </row>
    <row r="748" spans="1:1" ht="15" customHeight="1">
      <c r="A748" s="272"/>
    </row>
    <row r="749" spans="1:1" ht="15" customHeight="1">
      <c r="A749" s="272"/>
    </row>
    <row r="750" spans="1:1" ht="15" customHeight="1">
      <c r="A750" s="272"/>
    </row>
    <row r="751" spans="1:1" ht="15" customHeight="1">
      <c r="A751" s="272"/>
    </row>
    <row r="752" spans="1:1" ht="15" customHeight="1">
      <c r="A752" s="272"/>
    </row>
    <row r="753" spans="1:1" ht="15" customHeight="1">
      <c r="A753" s="272"/>
    </row>
    <row r="754" spans="1:1" ht="15" customHeight="1">
      <c r="A754" s="272"/>
    </row>
    <row r="755" spans="1:1" ht="15" customHeight="1">
      <c r="A755" s="272"/>
    </row>
    <row r="756" spans="1:1" ht="15" customHeight="1">
      <c r="A756" s="272"/>
    </row>
    <row r="757" spans="1:1" ht="15" customHeight="1">
      <c r="A757" s="272"/>
    </row>
    <row r="758" spans="1:1" ht="15" customHeight="1">
      <c r="A758" s="272"/>
    </row>
    <row r="759" spans="1:1" ht="15" customHeight="1">
      <c r="A759" s="272"/>
    </row>
    <row r="760" spans="1:1" ht="15" customHeight="1">
      <c r="A760" s="272"/>
    </row>
    <row r="761" spans="1:1" ht="15" customHeight="1">
      <c r="A761" s="272"/>
    </row>
    <row r="762" spans="1:1" ht="15" customHeight="1">
      <c r="A762" s="272"/>
    </row>
    <row r="763" spans="1:1" ht="15" customHeight="1">
      <c r="A763" s="272"/>
    </row>
    <row r="764" spans="1:1" ht="15" customHeight="1">
      <c r="A764" s="272"/>
    </row>
    <row r="765" spans="1:1" ht="15" customHeight="1">
      <c r="A765" s="272"/>
    </row>
    <row r="766" spans="1:1" ht="15" customHeight="1">
      <c r="A766" s="272"/>
    </row>
    <row r="767" spans="1:1" ht="15" customHeight="1">
      <c r="A767" s="272"/>
    </row>
    <row r="768" spans="1:1" ht="15" customHeight="1">
      <c r="A768" s="272"/>
    </row>
    <row r="769" spans="1:1" ht="15" customHeight="1">
      <c r="A769" s="272"/>
    </row>
    <row r="770" spans="1:1" ht="15" customHeight="1">
      <c r="A770" s="272"/>
    </row>
    <row r="771" spans="1:1" ht="15" customHeight="1">
      <c r="A771" s="272"/>
    </row>
    <row r="772" spans="1:1" ht="15" customHeight="1">
      <c r="A772" s="272"/>
    </row>
    <row r="773" spans="1:1" ht="15" customHeight="1">
      <c r="A773" s="272"/>
    </row>
    <row r="774" spans="1:1" ht="15" customHeight="1">
      <c r="A774" s="272"/>
    </row>
    <row r="775" spans="1:1" ht="15" customHeight="1">
      <c r="A775" s="272"/>
    </row>
    <row r="776" spans="1:1" ht="15" customHeight="1">
      <c r="A776" s="272"/>
    </row>
    <row r="777" spans="1:1" ht="15" customHeight="1">
      <c r="A777" s="272"/>
    </row>
    <row r="778" spans="1:1" ht="15" customHeight="1">
      <c r="A778" s="272"/>
    </row>
    <row r="779" spans="1:1" ht="15" customHeight="1">
      <c r="A779" s="272"/>
    </row>
    <row r="780" spans="1:1" ht="15" customHeight="1">
      <c r="A780" s="272"/>
    </row>
    <row r="781" spans="1:1" ht="15" customHeight="1">
      <c r="A781" s="272"/>
    </row>
    <row r="782" spans="1:1" ht="15" customHeight="1">
      <c r="A782" s="272"/>
    </row>
    <row r="783" spans="1:1" ht="15" customHeight="1">
      <c r="A783" s="272"/>
    </row>
    <row r="784" spans="1:1" ht="15" customHeight="1">
      <c r="A784" s="272"/>
    </row>
    <row r="785" spans="1:1" ht="15" customHeight="1">
      <c r="A785" s="272"/>
    </row>
    <row r="786" spans="1:1" ht="15" customHeight="1">
      <c r="A786" s="272"/>
    </row>
    <row r="787" spans="1:1" ht="15" customHeight="1">
      <c r="A787" s="272"/>
    </row>
    <row r="788" spans="1:1" ht="15" customHeight="1">
      <c r="A788" s="272"/>
    </row>
    <row r="789" spans="1:1" ht="15" customHeight="1">
      <c r="A789" s="272"/>
    </row>
    <row r="790" spans="1:1" ht="15" customHeight="1">
      <c r="A790" s="272"/>
    </row>
    <row r="791" spans="1:1" ht="15" customHeight="1">
      <c r="A791" s="272"/>
    </row>
    <row r="792" spans="1:1" ht="15" customHeight="1">
      <c r="A792" s="272"/>
    </row>
    <row r="793" spans="1:1" ht="15" customHeight="1">
      <c r="A793" s="272"/>
    </row>
    <row r="794" spans="1:1" ht="15" customHeight="1">
      <c r="A794" s="272"/>
    </row>
    <row r="795" spans="1:1" ht="15" customHeight="1">
      <c r="A795" s="272"/>
    </row>
    <row r="796" spans="1:1" ht="15" customHeight="1">
      <c r="A796" s="272"/>
    </row>
    <row r="797" spans="1:1" ht="15" customHeight="1">
      <c r="A797" s="272"/>
    </row>
    <row r="798" spans="1:1" ht="15" customHeight="1">
      <c r="A798" s="272"/>
    </row>
    <row r="799" spans="1:1" ht="15" customHeight="1">
      <c r="A799" s="272"/>
    </row>
    <row r="800" spans="1:1" ht="15" customHeight="1">
      <c r="A800" s="272"/>
    </row>
    <row r="801" spans="1:1" ht="15" customHeight="1">
      <c r="A801" s="272"/>
    </row>
    <row r="802" spans="1:1" ht="15" customHeight="1">
      <c r="A802" s="272"/>
    </row>
    <row r="803" spans="1:1" ht="15" customHeight="1">
      <c r="A803" s="272"/>
    </row>
    <row r="804" spans="1:1" ht="15" customHeight="1">
      <c r="A804" s="272"/>
    </row>
    <row r="805" spans="1:1" ht="15" customHeight="1">
      <c r="A805" s="272"/>
    </row>
    <row r="806" spans="1:1" ht="15" customHeight="1">
      <c r="A806" s="272"/>
    </row>
    <row r="807" spans="1:1" ht="15" customHeight="1">
      <c r="A807" s="272"/>
    </row>
    <row r="808" spans="1:1" ht="15" customHeight="1">
      <c r="A808" s="272"/>
    </row>
    <row r="809" spans="1:1" ht="15" customHeight="1">
      <c r="A809" s="272"/>
    </row>
    <row r="810" spans="1:1" ht="15" customHeight="1">
      <c r="A810" s="272"/>
    </row>
    <row r="811" spans="1:1" ht="15" customHeight="1">
      <c r="A811" s="272"/>
    </row>
    <row r="812" spans="1:1" ht="15" customHeight="1">
      <c r="A812" s="272"/>
    </row>
    <row r="813" spans="1:1" ht="15" customHeight="1">
      <c r="A813" s="272"/>
    </row>
    <row r="814" spans="1:1" ht="15" customHeight="1">
      <c r="A814" s="272"/>
    </row>
    <row r="815" spans="1:1" ht="15" customHeight="1">
      <c r="A815" s="272"/>
    </row>
    <row r="816" spans="1:1" ht="15" customHeight="1">
      <c r="A816" s="272"/>
    </row>
    <row r="817" spans="1:1" ht="15" customHeight="1">
      <c r="A817" s="272"/>
    </row>
    <row r="818" spans="1:1" ht="15" customHeight="1">
      <c r="A818" s="272"/>
    </row>
    <row r="819" spans="1:1" ht="15" customHeight="1">
      <c r="A819" s="272"/>
    </row>
    <row r="820" spans="1:1" ht="15" customHeight="1">
      <c r="A820" s="272"/>
    </row>
    <row r="821" spans="1:1" ht="15" customHeight="1">
      <c r="A821" s="272"/>
    </row>
    <row r="822" spans="1:1" ht="15" customHeight="1">
      <c r="A822" s="272"/>
    </row>
    <row r="823" spans="1:1" ht="15" customHeight="1">
      <c r="A823" s="272"/>
    </row>
    <row r="824" spans="1:1" ht="15" customHeight="1">
      <c r="A824" s="272"/>
    </row>
    <row r="825" spans="1:1" ht="15" customHeight="1">
      <c r="A825" s="272"/>
    </row>
    <row r="826" spans="1:1" ht="15" customHeight="1">
      <c r="A826" s="272"/>
    </row>
    <row r="827" spans="1:1" ht="15" customHeight="1">
      <c r="A827" s="272"/>
    </row>
    <row r="828" spans="1:1" ht="15" customHeight="1">
      <c r="A828" s="272"/>
    </row>
    <row r="829" spans="1:1" ht="15" customHeight="1">
      <c r="A829" s="272"/>
    </row>
    <row r="830" spans="1:1" ht="15" customHeight="1">
      <c r="A830" s="272"/>
    </row>
    <row r="831" spans="1:1" ht="15" customHeight="1">
      <c r="A831" s="272"/>
    </row>
    <row r="832" spans="1:1" ht="15" customHeight="1">
      <c r="A832" s="272"/>
    </row>
    <row r="833" spans="1:1" ht="15" customHeight="1">
      <c r="A833" s="272"/>
    </row>
    <row r="834" spans="1:1" ht="15" customHeight="1">
      <c r="A834" s="272"/>
    </row>
    <row r="835" spans="1:1" ht="15" customHeight="1">
      <c r="A835" s="272"/>
    </row>
    <row r="836" spans="1:1" ht="15" customHeight="1">
      <c r="A836" s="272"/>
    </row>
    <row r="837" spans="1:1" ht="15" customHeight="1">
      <c r="A837" s="272"/>
    </row>
    <row r="838" spans="1:1" ht="15" customHeight="1">
      <c r="A838" s="272"/>
    </row>
    <row r="839" spans="1:1" ht="15" customHeight="1">
      <c r="A839" s="272"/>
    </row>
    <row r="840" spans="1:1" ht="15" customHeight="1">
      <c r="A840" s="272"/>
    </row>
    <row r="841" spans="1:1" ht="15" customHeight="1">
      <c r="A841" s="272"/>
    </row>
    <row r="842" spans="1:1" ht="15" customHeight="1">
      <c r="A842" s="272"/>
    </row>
    <row r="843" spans="1:1" ht="15" customHeight="1">
      <c r="A843" s="272"/>
    </row>
    <row r="844" spans="1:1" ht="15" customHeight="1">
      <c r="A844" s="272"/>
    </row>
    <row r="845" spans="1:1" ht="15" customHeight="1">
      <c r="A845" s="272"/>
    </row>
    <row r="846" spans="1:1" ht="15" customHeight="1">
      <c r="A846" s="272"/>
    </row>
    <row r="847" spans="1:1" ht="15" customHeight="1">
      <c r="A847" s="272"/>
    </row>
    <row r="848" spans="1:1" ht="15" customHeight="1">
      <c r="A848" s="272"/>
    </row>
    <row r="849" spans="1:1" ht="15" customHeight="1">
      <c r="A849" s="272"/>
    </row>
    <row r="850" spans="1:1" ht="15" customHeight="1">
      <c r="A850" s="272"/>
    </row>
    <row r="851" spans="1:1" ht="15" customHeight="1">
      <c r="A851" s="272"/>
    </row>
    <row r="852" spans="1:1" ht="15" customHeight="1">
      <c r="A852" s="272"/>
    </row>
    <row r="853" spans="1:1" ht="15" customHeight="1">
      <c r="A853" s="272"/>
    </row>
    <row r="854" spans="1:1" ht="15" customHeight="1">
      <c r="A854" s="272"/>
    </row>
    <row r="855" spans="1:1" ht="15" customHeight="1">
      <c r="A855" s="272"/>
    </row>
    <row r="856" spans="1:1" ht="15" customHeight="1">
      <c r="A856" s="272"/>
    </row>
    <row r="857" spans="1:1" ht="15" customHeight="1">
      <c r="A857" s="272"/>
    </row>
    <row r="858" spans="1:1" ht="15" customHeight="1">
      <c r="A858" s="272"/>
    </row>
    <row r="859" spans="1:1" ht="15" customHeight="1">
      <c r="A859" s="272"/>
    </row>
    <row r="860" spans="1:1" ht="15" customHeight="1">
      <c r="A860" s="272"/>
    </row>
    <row r="861" spans="1:1" ht="15" customHeight="1">
      <c r="A861" s="272"/>
    </row>
    <row r="862" spans="1:1" ht="15" customHeight="1">
      <c r="A862" s="272"/>
    </row>
    <row r="863" spans="1:1" ht="15" customHeight="1">
      <c r="A863" s="272"/>
    </row>
    <row r="864" spans="1:1" ht="15" customHeight="1">
      <c r="A864" s="272"/>
    </row>
    <row r="865" spans="1:1" ht="15" customHeight="1">
      <c r="A865" s="272"/>
    </row>
    <row r="866" spans="1:1" ht="15" customHeight="1">
      <c r="A866" s="272"/>
    </row>
    <row r="867" spans="1:1" ht="15" customHeight="1">
      <c r="A867" s="272"/>
    </row>
    <row r="868" spans="1:1" ht="15" customHeight="1">
      <c r="A868" s="272"/>
    </row>
    <row r="869" spans="1:1" ht="15" customHeight="1">
      <c r="A869" s="272"/>
    </row>
    <row r="870" spans="1:1" ht="15" customHeight="1">
      <c r="A870" s="272"/>
    </row>
    <row r="871" spans="1:1" ht="15" customHeight="1">
      <c r="A871" s="272"/>
    </row>
    <row r="872" spans="1:1" ht="15" customHeight="1">
      <c r="A872" s="272"/>
    </row>
    <row r="873" spans="1:1" ht="15" customHeight="1">
      <c r="A873" s="272"/>
    </row>
    <row r="874" spans="1:1" ht="15" customHeight="1">
      <c r="A874" s="272"/>
    </row>
    <row r="875" spans="1:1" ht="15" customHeight="1">
      <c r="A875" s="272"/>
    </row>
    <row r="876" spans="1:1" ht="15" customHeight="1">
      <c r="A876" s="272"/>
    </row>
    <row r="877" spans="1:1" ht="15" customHeight="1">
      <c r="A877" s="272"/>
    </row>
    <row r="878" spans="1:1" ht="15" customHeight="1">
      <c r="A878" s="272"/>
    </row>
    <row r="879" spans="1:1" ht="15" customHeight="1">
      <c r="A879" s="272"/>
    </row>
    <row r="880" spans="1:1" ht="15" customHeight="1">
      <c r="A880" s="272"/>
    </row>
    <row r="881" spans="1:1" ht="15" customHeight="1">
      <c r="A881" s="272"/>
    </row>
    <row r="882" spans="1:1" ht="15" customHeight="1">
      <c r="A882" s="272"/>
    </row>
    <row r="883" spans="1:1" ht="15" customHeight="1">
      <c r="A883" s="272"/>
    </row>
    <row r="884" spans="1:1" ht="15" customHeight="1">
      <c r="A884" s="272"/>
    </row>
    <row r="885" spans="1:1" ht="15" customHeight="1">
      <c r="A885" s="272"/>
    </row>
    <row r="886" spans="1:1" ht="15" customHeight="1">
      <c r="A886" s="272"/>
    </row>
    <row r="887" spans="1:1" ht="15" customHeight="1">
      <c r="A887" s="272"/>
    </row>
    <row r="888" spans="1:1" ht="15" customHeight="1">
      <c r="A888" s="272"/>
    </row>
    <row r="889" spans="1:1" ht="15" customHeight="1">
      <c r="A889" s="272"/>
    </row>
    <row r="890" spans="1:1" ht="15" customHeight="1">
      <c r="A890" s="272"/>
    </row>
    <row r="891" spans="1:1" ht="15" customHeight="1">
      <c r="A891" s="272"/>
    </row>
    <row r="892" spans="1:1" ht="15" customHeight="1">
      <c r="A892" s="272"/>
    </row>
    <row r="893" spans="1:1" ht="15" customHeight="1">
      <c r="A893" s="272"/>
    </row>
    <row r="894" spans="1:1" ht="15" customHeight="1">
      <c r="A894" s="272"/>
    </row>
    <row r="895" spans="1:1" ht="15" customHeight="1">
      <c r="A895" s="272"/>
    </row>
    <row r="896" spans="1:1" ht="15" customHeight="1">
      <c r="A896" s="272"/>
    </row>
    <row r="897" spans="1:1" ht="15" customHeight="1">
      <c r="A897" s="272"/>
    </row>
    <row r="898" spans="1:1" ht="15" customHeight="1">
      <c r="A898" s="272"/>
    </row>
    <row r="899" spans="1:1" ht="15" customHeight="1">
      <c r="A899" s="272"/>
    </row>
    <row r="900" spans="1:1" ht="15" customHeight="1">
      <c r="A900" s="272"/>
    </row>
    <row r="901" spans="1:1" ht="15" customHeight="1">
      <c r="A901" s="272"/>
    </row>
    <row r="902" spans="1:1" ht="15" customHeight="1">
      <c r="A902" s="272"/>
    </row>
    <row r="903" spans="1:1" ht="15" customHeight="1">
      <c r="A903" s="272"/>
    </row>
    <row r="904" spans="1:1" ht="15" customHeight="1">
      <c r="A904" s="272"/>
    </row>
    <row r="905" spans="1:1" ht="15" customHeight="1">
      <c r="A905" s="272"/>
    </row>
    <row r="906" spans="1:1" ht="15" customHeight="1">
      <c r="A906" s="272"/>
    </row>
    <row r="907" spans="1:1" ht="15" customHeight="1">
      <c r="A907" s="272"/>
    </row>
    <row r="908" spans="1:1" ht="15" customHeight="1">
      <c r="A908" s="272"/>
    </row>
    <row r="909" spans="1:1" ht="15" customHeight="1">
      <c r="A909" s="272"/>
    </row>
    <row r="910" spans="1:1" ht="15" customHeight="1">
      <c r="A910" s="272"/>
    </row>
    <row r="911" spans="1:1" ht="15" customHeight="1">
      <c r="A911" s="272"/>
    </row>
    <row r="912" spans="1:1" ht="15" customHeight="1">
      <c r="A912" s="272"/>
    </row>
    <row r="913" spans="1:1" ht="15" customHeight="1">
      <c r="A913" s="272"/>
    </row>
    <row r="914" spans="1:1" ht="15" customHeight="1">
      <c r="A914" s="272"/>
    </row>
    <row r="915" spans="1:1" ht="15" customHeight="1">
      <c r="A915" s="272"/>
    </row>
    <row r="916" spans="1:1" ht="15" customHeight="1">
      <c r="A916" s="272"/>
    </row>
    <row r="917" spans="1:1" ht="15" customHeight="1">
      <c r="A917" s="272"/>
    </row>
    <row r="918" spans="1:1" ht="15" customHeight="1">
      <c r="A918" s="272"/>
    </row>
    <row r="919" spans="1:1" ht="15" customHeight="1">
      <c r="A919" s="272"/>
    </row>
    <row r="920" spans="1:1" ht="15" customHeight="1">
      <c r="A920" s="272"/>
    </row>
    <row r="921" spans="1:1" ht="15" customHeight="1">
      <c r="A921" s="272"/>
    </row>
    <row r="922" spans="1:1" ht="15" customHeight="1">
      <c r="A922" s="272"/>
    </row>
    <row r="923" spans="1:1" ht="15" customHeight="1">
      <c r="A923" s="272"/>
    </row>
    <row r="924" spans="1:1" ht="15" customHeight="1">
      <c r="A924" s="272"/>
    </row>
    <row r="925" spans="1:1" ht="15" customHeight="1">
      <c r="A925" s="272"/>
    </row>
    <row r="926" spans="1:1" ht="15" customHeight="1">
      <c r="A926" s="272"/>
    </row>
    <row r="927" spans="1:1" ht="15" customHeight="1">
      <c r="A927" s="272"/>
    </row>
    <row r="928" spans="1:1" ht="15" customHeight="1">
      <c r="A928" s="272"/>
    </row>
    <row r="929" spans="1:1" ht="15" customHeight="1">
      <c r="A929" s="272"/>
    </row>
    <row r="930" spans="1:1" ht="15" customHeight="1">
      <c r="A930" s="272"/>
    </row>
    <row r="931" spans="1:1" ht="15" customHeight="1">
      <c r="A931" s="272"/>
    </row>
    <row r="932" spans="1:1" ht="15" customHeight="1">
      <c r="A932" s="272"/>
    </row>
    <row r="933" spans="1:1" ht="15" customHeight="1">
      <c r="A933" s="272"/>
    </row>
    <row r="934" spans="1:1" ht="15" customHeight="1">
      <c r="A934" s="272"/>
    </row>
    <row r="935" spans="1:1" ht="15" customHeight="1">
      <c r="A935" s="272"/>
    </row>
    <row r="936" spans="1:1" ht="15" customHeight="1">
      <c r="A936" s="272"/>
    </row>
    <row r="937" spans="1:1" ht="15" customHeight="1">
      <c r="A937" s="272"/>
    </row>
    <row r="938" spans="1:1" ht="15" customHeight="1">
      <c r="A938" s="272"/>
    </row>
    <row r="939" spans="1:1" ht="15" customHeight="1">
      <c r="A939" s="272"/>
    </row>
    <row r="940" spans="1:1" ht="15" customHeight="1">
      <c r="A940" s="272"/>
    </row>
    <row r="941" spans="1:1" ht="15" customHeight="1">
      <c r="A941" s="272"/>
    </row>
    <row r="942" spans="1:1" ht="15" customHeight="1">
      <c r="A942" s="272"/>
    </row>
    <row r="943" spans="1:1" ht="15" customHeight="1">
      <c r="A943" s="272"/>
    </row>
    <row r="944" spans="1:1" ht="15" customHeight="1">
      <c r="A944" s="272"/>
    </row>
    <row r="945" spans="1:1" ht="15" customHeight="1">
      <c r="A945" s="272"/>
    </row>
    <row r="946" spans="1:1" ht="15" customHeight="1">
      <c r="A946" s="272"/>
    </row>
    <row r="947" spans="1:1" ht="15" customHeight="1">
      <c r="A947" s="272"/>
    </row>
    <row r="948" spans="1:1" ht="15" customHeight="1">
      <c r="A948" s="272"/>
    </row>
    <row r="949" spans="1:1" ht="15" customHeight="1">
      <c r="A949" s="272"/>
    </row>
    <row r="950" spans="1:1" ht="15" customHeight="1">
      <c r="A950" s="272"/>
    </row>
    <row r="951" spans="1:1" ht="15" customHeight="1">
      <c r="A951" s="272"/>
    </row>
    <row r="952" spans="1:1" ht="15" customHeight="1">
      <c r="A952" s="272"/>
    </row>
    <row r="953" spans="1:1" ht="15" customHeight="1">
      <c r="A953" s="272"/>
    </row>
    <row r="954" spans="1:1" ht="15" customHeight="1">
      <c r="A954" s="272"/>
    </row>
    <row r="955" spans="1:1" ht="15" customHeight="1">
      <c r="A955" s="272"/>
    </row>
    <row r="956" spans="1:1" ht="15" customHeight="1">
      <c r="A956" s="272"/>
    </row>
    <row r="957" spans="1:1" ht="15" customHeight="1">
      <c r="A957" s="272"/>
    </row>
    <row r="958" spans="1:1" ht="15" customHeight="1">
      <c r="A958" s="272"/>
    </row>
    <row r="959" spans="1:1" ht="15" customHeight="1">
      <c r="A959" s="272"/>
    </row>
    <row r="960" spans="1:1" ht="15" customHeight="1">
      <c r="A960" s="272"/>
    </row>
    <row r="961" spans="1:1" ht="15" customHeight="1">
      <c r="A961" s="272"/>
    </row>
    <row r="962" spans="1:1" ht="15" customHeight="1">
      <c r="A962" s="272"/>
    </row>
    <row r="963" spans="1:1" ht="15" customHeight="1">
      <c r="A963" s="272"/>
    </row>
    <row r="964" spans="1:1" ht="15" customHeight="1">
      <c r="A964" s="272"/>
    </row>
    <row r="965" spans="1:1" ht="15" customHeight="1">
      <c r="A965" s="272"/>
    </row>
    <row r="966" spans="1:1" ht="15" customHeight="1">
      <c r="A966" s="272"/>
    </row>
    <row r="967" spans="1:1" ht="15" customHeight="1">
      <c r="A967" s="272"/>
    </row>
    <row r="968" spans="1:1" ht="15" customHeight="1">
      <c r="A968" s="272"/>
    </row>
    <row r="969" spans="1:1" ht="15" customHeight="1">
      <c r="A969" s="272"/>
    </row>
    <row r="970" spans="1:1" ht="15" customHeight="1">
      <c r="A970" s="272"/>
    </row>
    <row r="971" spans="1:1" ht="15" customHeight="1">
      <c r="A971" s="272"/>
    </row>
    <row r="972" spans="1:1" ht="15" customHeight="1">
      <c r="A972" s="272"/>
    </row>
    <row r="973" spans="1:1" ht="15" customHeight="1">
      <c r="A973" s="272"/>
    </row>
    <row r="974" spans="1:1" ht="15" customHeight="1">
      <c r="A974" s="272"/>
    </row>
    <row r="975" spans="1:1" ht="15" customHeight="1">
      <c r="A975" s="272"/>
    </row>
    <row r="976" spans="1:1" ht="15" customHeight="1">
      <c r="A976" s="272"/>
    </row>
    <row r="977" spans="1:1" ht="15" customHeight="1">
      <c r="A977" s="272"/>
    </row>
    <row r="978" spans="1:1" ht="15" customHeight="1">
      <c r="A978" s="272"/>
    </row>
    <row r="979" spans="1:1" ht="15" customHeight="1">
      <c r="A979" s="272"/>
    </row>
    <row r="980" spans="1:1" ht="15" customHeight="1">
      <c r="A980" s="272"/>
    </row>
    <row r="981" spans="1:1" ht="15" customHeight="1">
      <c r="A981" s="272"/>
    </row>
    <row r="982" spans="1:1" ht="15" customHeight="1">
      <c r="A982" s="272"/>
    </row>
    <row r="983" spans="1:1" ht="15" customHeight="1">
      <c r="A983" s="272"/>
    </row>
    <row r="984" spans="1:1" ht="15" customHeight="1">
      <c r="A984" s="272"/>
    </row>
    <row r="985" spans="1:1" ht="15" customHeight="1">
      <c r="A985" s="272"/>
    </row>
    <row r="986" spans="1:1" ht="15" customHeight="1">
      <c r="A986" s="272"/>
    </row>
    <row r="987" spans="1:1" ht="15" customHeight="1">
      <c r="A987" s="272"/>
    </row>
    <row r="988" spans="1:1" ht="15" customHeight="1">
      <c r="A988" s="272"/>
    </row>
    <row r="989" spans="1:1" ht="15" customHeight="1">
      <c r="A989" s="272"/>
    </row>
    <row r="990" spans="1:1" ht="15" customHeight="1">
      <c r="A990" s="272"/>
    </row>
    <row r="991" spans="1:1" ht="15" customHeight="1">
      <c r="A991" s="272"/>
    </row>
    <row r="992" spans="1:1" ht="15" customHeight="1">
      <c r="A992" s="272"/>
    </row>
    <row r="993" spans="1:1" ht="15" customHeight="1">
      <c r="A993" s="272"/>
    </row>
    <row r="994" spans="1:1" ht="15" customHeight="1">
      <c r="A994" s="272"/>
    </row>
    <row r="995" spans="1:1" ht="15" customHeight="1">
      <c r="A995" s="272"/>
    </row>
    <row r="996" spans="1:1" ht="15" customHeight="1">
      <c r="A996" s="272"/>
    </row>
    <row r="997" spans="1:1" ht="15" customHeight="1">
      <c r="A997" s="272"/>
    </row>
    <row r="998" spans="1:1" ht="15" customHeight="1">
      <c r="A998" s="272"/>
    </row>
    <row r="999" spans="1:1" ht="15" customHeight="1">
      <c r="A999" s="272"/>
    </row>
    <row r="1000" spans="1:1" ht="15" customHeight="1">
      <c r="A1000" s="272"/>
    </row>
    <row r="1001" spans="1:1" ht="15" customHeight="1">
      <c r="A1001" s="272"/>
    </row>
    <row r="1002" spans="1:1" ht="15" customHeight="1">
      <c r="A1002" s="272"/>
    </row>
    <row r="1003" spans="1:1" ht="15" customHeight="1">
      <c r="A1003" s="272"/>
    </row>
    <row r="1004" spans="1:1" ht="15" customHeight="1">
      <c r="A1004" s="272"/>
    </row>
    <row r="1005" spans="1:1" ht="15" customHeight="1">
      <c r="A1005" s="272"/>
    </row>
    <row r="1006" spans="1:1" ht="15" customHeight="1">
      <c r="A1006" s="272"/>
    </row>
    <row r="1007" spans="1:1" ht="15" customHeight="1">
      <c r="A1007" s="272"/>
    </row>
    <row r="1008" spans="1:1" ht="15" customHeight="1">
      <c r="A1008" s="272"/>
    </row>
    <row r="1009" spans="1:1" ht="15" customHeight="1">
      <c r="A1009" s="272"/>
    </row>
    <row r="1010" spans="1:1" ht="15" customHeight="1">
      <c r="A1010" s="272"/>
    </row>
    <row r="1011" spans="1:1" ht="15" customHeight="1">
      <c r="A1011" s="272"/>
    </row>
    <row r="1012" spans="1:1" ht="15" customHeight="1">
      <c r="A1012" s="272"/>
    </row>
    <row r="1013" spans="1:1" ht="15" customHeight="1">
      <c r="A1013" s="272"/>
    </row>
    <row r="1014" spans="1:1" ht="15" customHeight="1">
      <c r="A1014" s="272"/>
    </row>
    <row r="1015" spans="1:1" ht="15" customHeight="1">
      <c r="A1015" s="272"/>
    </row>
    <row r="1016" spans="1:1" ht="15" customHeight="1">
      <c r="A1016" s="272"/>
    </row>
    <row r="1017" spans="1:1" ht="15" customHeight="1">
      <c r="A1017" s="272"/>
    </row>
    <row r="1018" spans="1:1" ht="15" customHeight="1">
      <c r="A1018" s="272"/>
    </row>
    <row r="1019" spans="1:1" ht="15" customHeight="1">
      <c r="A1019" s="272"/>
    </row>
    <row r="1020" spans="1:1" ht="15" customHeight="1">
      <c r="A1020" s="272"/>
    </row>
    <row r="1021" spans="1:1" ht="15" customHeight="1">
      <c r="A1021" s="272"/>
    </row>
    <row r="1022" spans="1:1" ht="15" customHeight="1">
      <c r="A1022" s="272"/>
    </row>
    <row r="1023" spans="1:1" ht="15" customHeight="1">
      <c r="A1023" s="272"/>
    </row>
    <row r="1024" spans="1:1" ht="15" customHeight="1">
      <c r="A1024" s="272"/>
    </row>
    <row r="1025" spans="1:1" ht="15" customHeight="1">
      <c r="A1025" s="272"/>
    </row>
    <row r="1026" spans="1:1" ht="15" customHeight="1">
      <c r="A1026" s="272"/>
    </row>
    <row r="1027" spans="1:1" ht="15" customHeight="1">
      <c r="A1027" s="272"/>
    </row>
    <row r="1028" spans="1:1" ht="15" customHeight="1">
      <c r="A1028" s="272"/>
    </row>
    <row r="1029" spans="1:1" ht="15" customHeight="1">
      <c r="A1029" s="272"/>
    </row>
    <row r="1030" spans="1:1" ht="15" customHeight="1">
      <c r="A1030" s="272"/>
    </row>
    <row r="1031" spans="1:1" ht="15" customHeight="1">
      <c r="A1031" s="272"/>
    </row>
    <row r="1032" spans="1:1" ht="15" customHeight="1">
      <c r="A1032" s="272"/>
    </row>
    <row r="1033" spans="1:1" ht="15" customHeight="1">
      <c r="A1033" s="272"/>
    </row>
    <row r="1034" spans="1:1" ht="15" customHeight="1">
      <c r="A1034" s="272"/>
    </row>
    <row r="1035" spans="1:1" ht="15" customHeight="1">
      <c r="A1035" s="272"/>
    </row>
    <row r="1036" spans="1:1" ht="15" customHeight="1">
      <c r="A1036" s="272"/>
    </row>
    <row r="1037" spans="1:1" ht="15" customHeight="1">
      <c r="A1037" s="272"/>
    </row>
    <row r="1038" spans="1:1" ht="15" customHeight="1">
      <c r="A1038" s="272"/>
    </row>
    <row r="1039" spans="1:1" ht="15" customHeight="1">
      <c r="A1039" s="272"/>
    </row>
    <row r="1040" spans="1:1" ht="15" customHeight="1">
      <c r="A1040" s="272"/>
    </row>
    <row r="1041" spans="1:1" ht="15" customHeight="1">
      <c r="A1041" s="272"/>
    </row>
    <row r="1042" spans="1:1" ht="15" customHeight="1">
      <c r="A1042" s="272"/>
    </row>
    <row r="1043" spans="1:1" ht="15" customHeight="1">
      <c r="A1043" s="272"/>
    </row>
    <row r="1044" spans="1:1" ht="15" customHeight="1">
      <c r="A1044" s="272"/>
    </row>
    <row r="1045" spans="1:1" ht="15" customHeight="1">
      <c r="A1045" s="272"/>
    </row>
    <row r="1046" spans="1:1" ht="15" customHeight="1">
      <c r="A1046" s="272"/>
    </row>
    <row r="1047" spans="1:1" ht="15" customHeight="1">
      <c r="A1047" s="272"/>
    </row>
    <row r="1048" spans="1:1" ht="15" customHeight="1">
      <c r="A1048" s="272"/>
    </row>
    <row r="1049" spans="1:1" ht="15" customHeight="1">
      <c r="A1049" s="272"/>
    </row>
    <row r="1050" spans="1:1" ht="15" customHeight="1">
      <c r="A1050" s="272"/>
    </row>
    <row r="1051" spans="1:1" ht="15" customHeight="1">
      <c r="A1051" s="272"/>
    </row>
    <row r="1052" spans="1:1" ht="15" customHeight="1">
      <c r="A1052" s="272"/>
    </row>
    <row r="1053" spans="1:1" ht="15" customHeight="1">
      <c r="A1053" s="272"/>
    </row>
    <row r="1054" spans="1:1" ht="15" customHeight="1">
      <c r="A1054" s="272"/>
    </row>
    <row r="1055" spans="1:1" ht="15" customHeight="1">
      <c r="A1055" s="272"/>
    </row>
    <row r="1056" spans="1:1" ht="15" customHeight="1">
      <c r="A1056" s="272"/>
    </row>
    <row r="1057" spans="1:1" ht="15" customHeight="1">
      <c r="A1057" s="272"/>
    </row>
    <row r="1058" spans="1:1" ht="15" customHeight="1">
      <c r="A1058" s="272"/>
    </row>
    <row r="1059" spans="1:1" ht="15" customHeight="1">
      <c r="A1059" s="272"/>
    </row>
    <row r="1060" spans="1:1" ht="15" customHeight="1">
      <c r="A1060" s="272"/>
    </row>
    <row r="1061" spans="1:1" ht="15" customHeight="1">
      <c r="A1061" s="272"/>
    </row>
    <row r="1062" spans="1:1" ht="15" customHeight="1">
      <c r="A1062" s="272"/>
    </row>
    <row r="1063" spans="1:1" ht="15" customHeight="1">
      <c r="A1063" s="272"/>
    </row>
    <row r="1064" spans="1:1" ht="15" customHeight="1">
      <c r="A1064" s="272"/>
    </row>
    <row r="1065" spans="1:1" ht="15" customHeight="1">
      <c r="A1065" s="272"/>
    </row>
    <row r="1066" spans="1:1" ht="15" customHeight="1">
      <c r="A1066" s="272"/>
    </row>
    <row r="1067" spans="1:1" ht="15" customHeight="1">
      <c r="A1067" s="272"/>
    </row>
    <row r="1068" spans="1:1" ht="15" customHeight="1">
      <c r="A1068" s="272"/>
    </row>
    <row r="1069" spans="1:1" ht="15" customHeight="1">
      <c r="A1069" s="272"/>
    </row>
    <row r="1070" spans="1:1" ht="15" customHeight="1">
      <c r="A1070" s="272"/>
    </row>
    <row r="1071" spans="1:1" ht="15" customHeight="1">
      <c r="A1071" s="272"/>
    </row>
    <row r="1072" spans="1:1" ht="15" customHeight="1">
      <c r="A1072" s="272"/>
    </row>
    <row r="1073" spans="1:1" ht="15" customHeight="1">
      <c r="A1073" s="272"/>
    </row>
    <row r="1074" spans="1:1" ht="15" customHeight="1">
      <c r="A1074" s="272"/>
    </row>
    <row r="1075" spans="1:1" ht="15" customHeight="1">
      <c r="A1075" s="272"/>
    </row>
    <row r="1076" spans="1:1" ht="15" customHeight="1">
      <c r="A1076" s="272"/>
    </row>
  </sheetData>
  <pageMargins left="0.75" right="0.75" top="1" bottom="1" header="0.5" footer="0.5"/>
  <pageSetup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workbookViewId="0">
      <selection activeCell="M9" sqref="M9"/>
    </sheetView>
  </sheetViews>
  <sheetFormatPr defaultRowHeight="12.75"/>
  <cols>
    <col min="1" max="1" width="6.7109375" style="287" customWidth="1"/>
    <col min="2" max="4" width="6.42578125" style="286" customWidth="1"/>
    <col min="5" max="5" width="3.5703125" style="286" customWidth="1"/>
    <col min="6" max="6" width="4" customWidth="1"/>
    <col min="7" max="7" width="6.7109375" style="288" customWidth="1"/>
    <col min="8" max="9" width="6.42578125" style="286" customWidth="1"/>
    <col min="10" max="10" width="3.28515625" style="286" customWidth="1"/>
    <col min="250" max="250" width="27.28515625" bestFit="1" customWidth="1"/>
    <col min="251" max="251" width="6.7109375" customWidth="1"/>
    <col min="252" max="254" width="6.42578125" customWidth="1"/>
    <col min="255" max="255" width="3.5703125" customWidth="1"/>
    <col min="256" max="258" width="6.42578125" customWidth="1"/>
    <col min="260" max="260" width="6.7109375" customWidth="1"/>
    <col min="261" max="262" width="6.42578125" customWidth="1"/>
    <col min="263" max="263" width="3.28515625" customWidth="1"/>
    <col min="264" max="264" width="6.140625" customWidth="1"/>
    <col min="265" max="266" width="6.42578125" customWidth="1"/>
    <col min="506" max="506" width="27.28515625" bestFit="1" customWidth="1"/>
    <col min="507" max="507" width="6.7109375" customWidth="1"/>
    <col min="508" max="510" width="6.42578125" customWidth="1"/>
    <col min="511" max="511" width="3.5703125" customWidth="1"/>
    <col min="512" max="514" width="6.42578125" customWidth="1"/>
    <col min="516" max="516" width="6.7109375" customWidth="1"/>
    <col min="517" max="518" width="6.42578125" customWidth="1"/>
    <col min="519" max="519" width="3.28515625" customWidth="1"/>
    <col min="520" max="520" width="6.140625" customWidth="1"/>
    <col min="521" max="522" width="6.42578125" customWidth="1"/>
    <col min="762" max="762" width="27.28515625" bestFit="1" customWidth="1"/>
    <col min="763" max="763" width="6.7109375" customWidth="1"/>
    <col min="764" max="766" width="6.42578125" customWidth="1"/>
    <col min="767" max="767" width="3.5703125" customWidth="1"/>
    <col min="768" max="770" width="6.42578125" customWidth="1"/>
    <col min="772" max="772" width="6.7109375" customWidth="1"/>
    <col min="773" max="774" width="6.42578125" customWidth="1"/>
    <col min="775" max="775" width="3.28515625" customWidth="1"/>
    <col min="776" max="776" width="6.140625" customWidth="1"/>
    <col min="777" max="778" width="6.42578125" customWidth="1"/>
    <col min="1018" max="1018" width="27.28515625" bestFit="1" customWidth="1"/>
    <col min="1019" max="1019" width="6.7109375" customWidth="1"/>
    <col min="1020" max="1022" width="6.42578125" customWidth="1"/>
    <col min="1023" max="1023" width="3.5703125" customWidth="1"/>
    <col min="1024" max="1026" width="6.42578125" customWidth="1"/>
    <col min="1028" max="1028" width="6.7109375" customWidth="1"/>
    <col min="1029" max="1030" width="6.42578125" customWidth="1"/>
    <col min="1031" max="1031" width="3.28515625" customWidth="1"/>
    <col min="1032" max="1032" width="6.140625" customWidth="1"/>
    <col min="1033" max="1034" width="6.42578125" customWidth="1"/>
    <col min="1274" max="1274" width="27.28515625" bestFit="1" customWidth="1"/>
    <col min="1275" max="1275" width="6.7109375" customWidth="1"/>
    <col min="1276" max="1278" width="6.42578125" customWidth="1"/>
    <col min="1279" max="1279" width="3.5703125" customWidth="1"/>
    <col min="1280" max="1282" width="6.42578125" customWidth="1"/>
    <col min="1284" max="1284" width="6.7109375" customWidth="1"/>
    <col min="1285" max="1286" width="6.42578125" customWidth="1"/>
    <col min="1287" max="1287" width="3.28515625" customWidth="1"/>
    <col min="1288" max="1288" width="6.140625" customWidth="1"/>
    <col min="1289" max="1290" width="6.42578125" customWidth="1"/>
    <col min="1530" max="1530" width="27.28515625" bestFit="1" customWidth="1"/>
    <col min="1531" max="1531" width="6.7109375" customWidth="1"/>
    <col min="1532" max="1534" width="6.42578125" customWidth="1"/>
    <col min="1535" max="1535" width="3.5703125" customWidth="1"/>
    <col min="1536" max="1538" width="6.42578125" customWidth="1"/>
    <col min="1540" max="1540" width="6.7109375" customWidth="1"/>
    <col min="1541" max="1542" width="6.42578125" customWidth="1"/>
    <col min="1543" max="1543" width="3.28515625" customWidth="1"/>
    <col min="1544" max="1544" width="6.140625" customWidth="1"/>
    <col min="1545" max="1546" width="6.42578125" customWidth="1"/>
    <col min="1786" max="1786" width="27.28515625" bestFit="1" customWidth="1"/>
    <col min="1787" max="1787" width="6.7109375" customWidth="1"/>
    <col min="1788" max="1790" width="6.42578125" customWidth="1"/>
    <col min="1791" max="1791" width="3.5703125" customWidth="1"/>
    <col min="1792" max="1794" width="6.42578125" customWidth="1"/>
    <col min="1796" max="1796" width="6.7109375" customWidth="1"/>
    <col min="1797" max="1798" width="6.42578125" customWidth="1"/>
    <col min="1799" max="1799" width="3.28515625" customWidth="1"/>
    <col min="1800" max="1800" width="6.140625" customWidth="1"/>
    <col min="1801" max="1802" width="6.42578125" customWidth="1"/>
    <col min="2042" max="2042" width="27.28515625" bestFit="1" customWidth="1"/>
    <col min="2043" max="2043" width="6.7109375" customWidth="1"/>
    <col min="2044" max="2046" width="6.42578125" customWidth="1"/>
    <col min="2047" max="2047" width="3.5703125" customWidth="1"/>
    <col min="2048" max="2050" width="6.42578125" customWidth="1"/>
    <col min="2052" max="2052" width="6.7109375" customWidth="1"/>
    <col min="2053" max="2054" width="6.42578125" customWidth="1"/>
    <col min="2055" max="2055" width="3.28515625" customWidth="1"/>
    <col min="2056" max="2056" width="6.140625" customWidth="1"/>
    <col min="2057" max="2058" width="6.42578125" customWidth="1"/>
    <col min="2298" max="2298" width="27.28515625" bestFit="1" customWidth="1"/>
    <col min="2299" max="2299" width="6.7109375" customWidth="1"/>
    <col min="2300" max="2302" width="6.42578125" customWidth="1"/>
    <col min="2303" max="2303" width="3.5703125" customWidth="1"/>
    <col min="2304" max="2306" width="6.42578125" customWidth="1"/>
    <col min="2308" max="2308" width="6.7109375" customWidth="1"/>
    <col min="2309" max="2310" width="6.42578125" customWidth="1"/>
    <col min="2311" max="2311" width="3.28515625" customWidth="1"/>
    <col min="2312" max="2312" width="6.140625" customWidth="1"/>
    <col min="2313" max="2314" width="6.42578125" customWidth="1"/>
    <col min="2554" max="2554" width="27.28515625" bestFit="1" customWidth="1"/>
    <col min="2555" max="2555" width="6.7109375" customWidth="1"/>
    <col min="2556" max="2558" width="6.42578125" customWidth="1"/>
    <col min="2559" max="2559" width="3.5703125" customWidth="1"/>
    <col min="2560" max="2562" width="6.42578125" customWidth="1"/>
    <col min="2564" max="2564" width="6.7109375" customWidth="1"/>
    <col min="2565" max="2566" width="6.42578125" customWidth="1"/>
    <col min="2567" max="2567" width="3.28515625" customWidth="1"/>
    <col min="2568" max="2568" width="6.140625" customWidth="1"/>
    <col min="2569" max="2570" width="6.42578125" customWidth="1"/>
    <col min="2810" max="2810" width="27.28515625" bestFit="1" customWidth="1"/>
    <col min="2811" max="2811" width="6.7109375" customWidth="1"/>
    <col min="2812" max="2814" width="6.42578125" customWidth="1"/>
    <col min="2815" max="2815" width="3.5703125" customWidth="1"/>
    <col min="2816" max="2818" width="6.42578125" customWidth="1"/>
    <col min="2820" max="2820" width="6.7109375" customWidth="1"/>
    <col min="2821" max="2822" width="6.42578125" customWidth="1"/>
    <col min="2823" max="2823" width="3.28515625" customWidth="1"/>
    <col min="2824" max="2824" width="6.140625" customWidth="1"/>
    <col min="2825" max="2826" width="6.42578125" customWidth="1"/>
    <col min="3066" max="3066" width="27.28515625" bestFit="1" customWidth="1"/>
    <col min="3067" max="3067" width="6.7109375" customWidth="1"/>
    <col min="3068" max="3070" width="6.42578125" customWidth="1"/>
    <col min="3071" max="3071" width="3.5703125" customWidth="1"/>
    <col min="3072" max="3074" width="6.42578125" customWidth="1"/>
    <col min="3076" max="3076" width="6.7109375" customWidth="1"/>
    <col min="3077" max="3078" width="6.42578125" customWidth="1"/>
    <col min="3079" max="3079" width="3.28515625" customWidth="1"/>
    <col min="3080" max="3080" width="6.140625" customWidth="1"/>
    <col min="3081" max="3082" width="6.42578125" customWidth="1"/>
    <col min="3322" max="3322" width="27.28515625" bestFit="1" customWidth="1"/>
    <col min="3323" max="3323" width="6.7109375" customWidth="1"/>
    <col min="3324" max="3326" width="6.42578125" customWidth="1"/>
    <col min="3327" max="3327" width="3.5703125" customWidth="1"/>
    <col min="3328" max="3330" width="6.42578125" customWidth="1"/>
    <col min="3332" max="3332" width="6.7109375" customWidth="1"/>
    <col min="3333" max="3334" width="6.42578125" customWidth="1"/>
    <col min="3335" max="3335" width="3.28515625" customWidth="1"/>
    <col min="3336" max="3336" width="6.140625" customWidth="1"/>
    <col min="3337" max="3338" width="6.42578125" customWidth="1"/>
    <col min="3578" max="3578" width="27.28515625" bestFit="1" customWidth="1"/>
    <col min="3579" max="3579" width="6.7109375" customWidth="1"/>
    <col min="3580" max="3582" width="6.42578125" customWidth="1"/>
    <col min="3583" max="3583" width="3.5703125" customWidth="1"/>
    <col min="3584" max="3586" width="6.42578125" customWidth="1"/>
    <col min="3588" max="3588" width="6.7109375" customWidth="1"/>
    <col min="3589" max="3590" width="6.42578125" customWidth="1"/>
    <col min="3591" max="3591" width="3.28515625" customWidth="1"/>
    <col min="3592" max="3592" width="6.140625" customWidth="1"/>
    <col min="3593" max="3594" width="6.42578125" customWidth="1"/>
    <col min="3834" max="3834" width="27.28515625" bestFit="1" customWidth="1"/>
    <col min="3835" max="3835" width="6.7109375" customWidth="1"/>
    <col min="3836" max="3838" width="6.42578125" customWidth="1"/>
    <col min="3839" max="3839" width="3.5703125" customWidth="1"/>
    <col min="3840" max="3842" width="6.42578125" customWidth="1"/>
    <col min="3844" max="3844" width="6.7109375" customWidth="1"/>
    <col min="3845" max="3846" width="6.42578125" customWidth="1"/>
    <col min="3847" max="3847" width="3.28515625" customWidth="1"/>
    <col min="3848" max="3848" width="6.140625" customWidth="1"/>
    <col min="3849" max="3850" width="6.42578125" customWidth="1"/>
    <col min="4090" max="4090" width="27.28515625" bestFit="1" customWidth="1"/>
    <col min="4091" max="4091" width="6.7109375" customWidth="1"/>
    <col min="4092" max="4094" width="6.42578125" customWidth="1"/>
    <col min="4095" max="4095" width="3.5703125" customWidth="1"/>
    <col min="4096" max="4098" width="6.42578125" customWidth="1"/>
    <col min="4100" max="4100" width="6.7109375" customWidth="1"/>
    <col min="4101" max="4102" width="6.42578125" customWidth="1"/>
    <col min="4103" max="4103" width="3.28515625" customWidth="1"/>
    <col min="4104" max="4104" width="6.140625" customWidth="1"/>
    <col min="4105" max="4106" width="6.42578125" customWidth="1"/>
    <col min="4346" max="4346" width="27.28515625" bestFit="1" customWidth="1"/>
    <col min="4347" max="4347" width="6.7109375" customWidth="1"/>
    <col min="4348" max="4350" width="6.42578125" customWidth="1"/>
    <col min="4351" max="4351" width="3.5703125" customWidth="1"/>
    <col min="4352" max="4354" width="6.42578125" customWidth="1"/>
    <col min="4356" max="4356" width="6.7109375" customWidth="1"/>
    <col min="4357" max="4358" width="6.42578125" customWidth="1"/>
    <col min="4359" max="4359" width="3.28515625" customWidth="1"/>
    <col min="4360" max="4360" width="6.140625" customWidth="1"/>
    <col min="4361" max="4362" width="6.42578125" customWidth="1"/>
    <col min="4602" max="4602" width="27.28515625" bestFit="1" customWidth="1"/>
    <col min="4603" max="4603" width="6.7109375" customWidth="1"/>
    <col min="4604" max="4606" width="6.42578125" customWidth="1"/>
    <col min="4607" max="4607" width="3.5703125" customWidth="1"/>
    <col min="4608" max="4610" width="6.42578125" customWidth="1"/>
    <col min="4612" max="4612" width="6.7109375" customWidth="1"/>
    <col min="4613" max="4614" width="6.42578125" customWidth="1"/>
    <col min="4615" max="4615" width="3.28515625" customWidth="1"/>
    <col min="4616" max="4616" width="6.140625" customWidth="1"/>
    <col min="4617" max="4618" width="6.42578125" customWidth="1"/>
    <col min="4858" max="4858" width="27.28515625" bestFit="1" customWidth="1"/>
    <col min="4859" max="4859" width="6.7109375" customWidth="1"/>
    <col min="4860" max="4862" width="6.42578125" customWidth="1"/>
    <col min="4863" max="4863" width="3.5703125" customWidth="1"/>
    <col min="4864" max="4866" width="6.42578125" customWidth="1"/>
    <col min="4868" max="4868" width="6.7109375" customWidth="1"/>
    <col min="4869" max="4870" width="6.42578125" customWidth="1"/>
    <col min="4871" max="4871" width="3.28515625" customWidth="1"/>
    <col min="4872" max="4872" width="6.140625" customWidth="1"/>
    <col min="4873" max="4874" width="6.42578125" customWidth="1"/>
    <col min="5114" max="5114" width="27.28515625" bestFit="1" customWidth="1"/>
    <col min="5115" max="5115" width="6.7109375" customWidth="1"/>
    <col min="5116" max="5118" width="6.42578125" customWidth="1"/>
    <col min="5119" max="5119" width="3.5703125" customWidth="1"/>
    <col min="5120" max="5122" width="6.42578125" customWidth="1"/>
    <col min="5124" max="5124" width="6.7109375" customWidth="1"/>
    <col min="5125" max="5126" width="6.42578125" customWidth="1"/>
    <col min="5127" max="5127" width="3.28515625" customWidth="1"/>
    <col min="5128" max="5128" width="6.140625" customWidth="1"/>
    <col min="5129" max="5130" width="6.42578125" customWidth="1"/>
    <col min="5370" max="5370" width="27.28515625" bestFit="1" customWidth="1"/>
    <col min="5371" max="5371" width="6.7109375" customWidth="1"/>
    <col min="5372" max="5374" width="6.42578125" customWidth="1"/>
    <col min="5375" max="5375" width="3.5703125" customWidth="1"/>
    <col min="5376" max="5378" width="6.42578125" customWidth="1"/>
    <col min="5380" max="5380" width="6.7109375" customWidth="1"/>
    <col min="5381" max="5382" width="6.42578125" customWidth="1"/>
    <col min="5383" max="5383" width="3.28515625" customWidth="1"/>
    <col min="5384" max="5384" width="6.140625" customWidth="1"/>
    <col min="5385" max="5386" width="6.42578125" customWidth="1"/>
    <col min="5626" max="5626" width="27.28515625" bestFit="1" customWidth="1"/>
    <col min="5627" max="5627" width="6.7109375" customWidth="1"/>
    <col min="5628" max="5630" width="6.42578125" customWidth="1"/>
    <col min="5631" max="5631" width="3.5703125" customWidth="1"/>
    <col min="5632" max="5634" width="6.42578125" customWidth="1"/>
    <col min="5636" max="5636" width="6.7109375" customWidth="1"/>
    <col min="5637" max="5638" width="6.42578125" customWidth="1"/>
    <col min="5639" max="5639" width="3.28515625" customWidth="1"/>
    <col min="5640" max="5640" width="6.140625" customWidth="1"/>
    <col min="5641" max="5642" width="6.42578125" customWidth="1"/>
    <col min="5882" max="5882" width="27.28515625" bestFit="1" customWidth="1"/>
    <col min="5883" max="5883" width="6.7109375" customWidth="1"/>
    <col min="5884" max="5886" width="6.42578125" customWidth="1"/>
    <col min="5887" max="5887" width="3.5703125" customWidth="1"/>
    <col min="5888" max="5890" width="6.42578125" customWidth="1"/>
    <col min="5892" max="5892" width="6.7109375" customWidth="1"/>
    <col min="5893" max="5894" width="6.42578125" customWidth="1"/>
    <col min="5895" max="5895" width="3.28515625" customWidth="1"/>
    <col min="5896" max="5896" width="6.140625" customWidth="1"/>
    <col min="5897" max="5898" width="6.42578125" customWidth="1"/>
    <col min="6138" max="6138" width="27.28515625" bestFit="1" customWidth="1"/>
    <col min="6139" max="6139" width="6.7109375" customWidth="1"/>
    <col min="6140" max="6142" width="6.42578125" customWidth="1"/>
    <col min="6143" max="6143" width="3.5703125" customWidth="1"/>
    <col min="6144" max="6146" width="6.42578125" customWidth="1"/>
    <col min="6148" max="6148" width="6.7109375" customWidth="1"/>
    <col min="6149" max="6150" width="6.42578125" customWidth="1"/>
    <col min="6151" max="6151" width="3.28515625" customWidth="1"/>
    <col min="6152" max="6152" width="6.140625" customWidth="1"/>
    <col min="6153" max="6154" width="6.42578125" customWidth="1"/>
    <col min="6394" max="6394" width="27.28515625" bestFit="1" customWidth="1"/>
    <col min="6395" max="6395" width="6.7109375" customWidth="1"/>
    <col min="6396" max="6398" width="6.42578125" customWidth="1"/>
    <col min="6399" max="6399" width="3.5703125" customWidth="1"/>
    <col min="6400" max="6402" width="6.42578125" customWidth="1"/>
    <col min="6404" max="6404" width="6.7109375" customWidth="1"/>
    <col min="6405" max="6406" width="6.42578125" customWidth="1"/>
    <col min="6407" max="6407" width="3.28515625" customWidth="1"/>
    <col min="6408" max="6408" width="6.140625" customWidth="1"/>
    <col min="6409" max="6410" width="6.42578125" customWidth="1"/>
    <col min="6650" max="6650" width="27.28515625" bestFit="1" customWidth="1"/>
    <col min="6651" max="6651" width="6.7109375" customWidth="1"/>
    <col min="6652" max="6654" width="6.42578125" customWidth="1"/>
    <col min="6655" max="6655" width="3.5703125" customWidth="1"/>
    <col min="6656" max="6658" width="6.42578125" customWidth="1"/>
    <col min="6660" max="6660" width="6.7109375" customWidth="1"/>
    <col min="6661" max="6662" width="6.42578125" customWidth="1"/>
    <col min="6663" max="6663" width="3.28515625" customWidth="1"/>
    <col min="6664" max="6664" width="6.140625" customWidth="1"/>
    <col min="6665" max="6666" width="6.42578125" customWidth="1"/>
    <col min="6906" max="6906" width="27.28515625" bestFit="1" customWidth="1"/>
    <col min="6907" max="6907" width="6.7109375" customWidth="1"/>
    <col min="6908" max="6910" width="6.42578125" customWidth="1"/>
    <col min="6911" max="6911" width="3.5703125" customWidth="1"/>
    <col min="6912" max="6914" width="6.42578125" customWidth="1"/>
    <col min="6916" max="6916" width="6.7109375" customWidth="1"/>
    <col min="6917" max="6918" width="6.42578125" customWidth="1"/>
    <col min="6919" max="6919" width="3.28515625" customWidth="1"/>
    <col min="6920" max="6920" width="6.140625" customWidth="1"/>
    <col min="6921" max="6922" width="6.42578125" customWidth="1"/>
    <col min="7162" max="7162" width="27.28515625" bestFit="1" customWidth="1"/>
    <col min="7163" max="7163" width="6.7109375" customWidth="1"/>
    <col min="7164" max="7166" width="6.42578125" customWidth="1"/>
    <col min="7167" max="7167" width="3.5703125" customWidth="1"/>
    <col min="7168" max="7170" width="6.42578125" customWidth="1"/>
    <col min="7172" max="7172" width="6.7109375" customWidth="1"/>
    <col min="7173" max="7174" width="6.42578125" customWidth="1"/>
    <col min="7175" max="7175" width="3.28515625" customWidth="1"/>
    <col min="7176" max="7176" width="6.140625" customWidth="1"/>
    <col min="7177" max="7178" width="6.42578125" customWidth="1"/>
    <col min="7418" max="7418" width="27.28515625" bestFit="1" customWidth="1"/>
    <col min="7419" max="7419" width="6.7109375" customWidth="1"/>
    <col min="7420" max="7422" width="6.42578125" customWidth="1"/>
    <col min="7423" max="7423" width="3.5703125" customWidth="1"/>
    <col min="7424" max="7426" width="6.42578125" customWidth="1"/>
    <col min="7428" max="7428" width="6.7109375" customWidth="1"/>
    <col min="7429" max="7430" width="6.42578125" customWidth="1"/>
    <col min="7431" max="7431" width="3.28515625" customWidth="1"/>
    <col min="7432" max="7432" width="6.140625" customWidth="1"/>
    <col min="7433" max="7434" width="6.42578125" customWidth="1"/>
    <col min="7674" max="7674" width="27.28515625" bestFit="1" customWidth="1"/>
    <col min="7675" max="7675" width="6.7109375" customWidth="1"/>
    <col min="7676" max="7678" width="6.42578125" customWidth="1"/>
    <col min="7679" max="7679" width="3.5703125" customWidth="1"/>
    <col min="7680" max="7682" width="6.42578125" customWidth="1"/>
    <col min="7684" max="7684" width="6.7109375" customWidth="1"/>
    <col min="7685" max="7686" width="6.42578125" customWidth="1"/>
    <col min="7687" max="7687" width="3.28515625" customWidth="1"/>
    <col min="7688" max="7688" width="6.140625" customWidth="1"/>
    <col min="7689" max="7690" width="6.42578125" customWidth="1"/>
    <col min="7930" max="7930" width="27.28515625" bestFit="1" customWidth="1"/>
    <col min="7931" max="7931" width="6.7109375" customWidth="1"/>
    <col min="7932" max="7934" width="6.42578125" customWidth="1"/>
    <col min="7935" max="7935" width="3.5703125" customWidth="1"/>
    <col min="7936" max="7938" width="6.42578125" customWidth="1"/>
    <col min="7940" max="7940" width="6.7109375" customWidth="1"/>
    <col min="7941" max="7942" width="6.42578125" customWidth="1"/>
    <col min="7943" max="7943" width="3.28515625" customWidth="1"/>
    <col min="7944" max="7944" width="6.140625" customWidth="1"/>
    <col min="7945" max="7946" width="6.42578125" customWidth="1"/>
    <col min="8186" max="8186" width="27.28515625" bestFit="1" customWidth="1"/>
    <col min="8187" max="8187" width="6.7109375" customWidth="1"/>
    <col min="8188" max="8190" width="6.42578125" customWidth="1"/>
    <col min="8191" max="8191" width="3.5703125" customWidth="1"/>
    <col min="8192" max="8194" width="6.42578125" customWidth="1"/>
    <col min="8196" max="8196" width="6.7109375" customWidth="1"/>
    <col min="8197" max="8198" width="6.42578125" customWidth="1"/>
    <col min="8199" max="8199" width="3.28515625" customWidth="1"/>
    <col min="8200" max="8200" width="6.140625" customWidth="1"/>
    <col min="8201" max="8202" width="6.42578125" customWidth="1"/>
    <col min="8442" max="8442" width="27.28515625" bestFit="1" customWidth="1"/>
    <col min="8443" max="8443" width="6.7109375" customWidth="1"/>
    <col min="8444" max="8446" width="6.42578125" customWidth="1"/>
    <col min="8447" max="8447" width="3.5703125" customWidth="1"/>
    <col min="8448" max="8450" width="6.42578125" customWidth="1"/>
    <col min="8452" max="8452" width="6.7109375" customWidth="1"/>
    <col min="8453" max="8454" width="6.42578125" customWidth="1"/>
    <col min="8455" max="8455" width="3.28515625" customWidth="1"/>
    <col min="8456" max="8456" width="6.140625" customWidth="1"/>
    <col min="8457" max="8458" width="6.42578125" customWidth="1"/>
    <col min="8698" max="8698" width="27.28515625" bestFit="1" customWidth="1"/>
    <col min="8699" max="8699" width="6.7109375" customWidth="1"/>
    <col min="8700" max="8702" width="6.42578125" customWidth="1"/>
    <col min="8703" max="8703" width="3.5703125" customWidth="1"/>
    <col min="8704" max="8706" width="6.42578125" customWidth="1"/>
    <col min="8708" max="8708" width="6.7109375" customWidth="1"/>
    <col min="8709" max="8710" width="6.42578125" customWidth="1"/>
    <col min="8711" max="8711" width="3.28515625" customWidth="1"/>
    <col min="8712" max="8712" width="6.140625" customWidth="1"/>
    <col min="8713" max="8714" width="6.42578125" customWidth="1"/>
    <col min="8954" max="8954" width="27.28515625" bestFit="1" customWidth="1"/>
    <col min="8955" max="8955" width="6.7109375" customWidth="1"/>
    <col min="8956" max="8958" width="6.42578125" customWidth="1"/>
    <col min="8959" max="8959" width="3.5703125" customWidth="1"/>
    <col min="8960" max="8962" width="6.42578125" customWidth="1"/>
    <col min="8964" max="8964" width="6.7109375" customWidth="1"/>
    <col min="8965" max="8966" width="6.42578125" customWidth="1"/>
    <col min="8967" max="8967" width="3.28515625" customWidth="1"/>
    <col min="8968" max="8968" width="6.140625" customWidth="1"/>
    <col min="8969" max="8970" width="6.42578125" customWidth="1"/>
    <col min="9210" max="9210" width="27.28515625" bestFit="1" customWidth="1"/>
    <col min="9211" max="9211" width="6.7109375" customWidth="1"/>
    <col min="9212" max="9214" width="6.42578125" customWidth="1"/>
    <col min="9215" max="9215" width="3.5703125" customWidth="1"/>
    <col min="9216" max="9218" width="6.42578125" customWidth="1"/>
    <col min="9220" max="9220" width="6.7109375" customWidth="1"/>
    <col min="9221" max="9222" width="6.42578125" customWidth="1"/>
    <col min="9223" max="9223" width="3.28515625" customWidth="1"/>
    <col min="9224" max="9224" width="6.140625" customWidth="1"/>
    <col min="9225" max="9226" width="6.42578125" customWidth="1"/>
    <col min="9466" max="9466" width="27.28515625" bestFit="1" customWidth="1"/>
    <col min="9467" max="9467" width="6.7109375" customWidth="1"/>
    <col min="9468" max="9470" width="6.42578125" customWidth="1"/>
    <col min="9471" max="9471" width="3.5703125" customWidth="1"/>
    <col min="9472" max="9474" width="6.42578125" customWidth="1"/>
    <col min="9476" max="9476" width="6.7109375" customWidth="1"/>
    <col min="9477" max="9478" width="6.42578125" customWidth="1"/>
    <col min="9479" max="9479" width="3.28515625" customWidth="1"/>
    <col min="9480" max="9480" width="6.140625" customWidth="1"/>
    <col min="9481" max="9482" width="6.42578125" customWidth="1"/>
    <col min="9722" max="9722" width="27.28515625" bestFit="1" customWidth="1"/>
    <col min="9723" max="9723" width="6.7109375" customWidth="1"/>
    <col min="9724" max="9726" width="6.42578125" customWidth="1"/>
    <col min="9727" max="9727" width="3.5703125" customWidth="1"/>
    <col min="9728" max="9730" width="6.42578125" customWidth="1"/>
    <col min="9732" max="9732" width="6.7109375" customWidth="1"/>
    <col min="9733" max="9734" width="6.42578125" customWidth="1"/>
    <col min="9735" max="9735" width="3.28515625" customWidth="1"/>
    <col min="9736" max="9736" width="6.140625" customWidth="1"/>
    <col min="9737" max="9738" width="6.42578125" customWidth="1"/>
    <col min="9978" max="9978" width="27.28515625" bestFit="1" customWidth="1"/>
    <col min="9979" max="9979" width="6.7109375" customWidth="1"/>
    <col min="9980" max="9982" width="6.42578125" customWidth="1"/>
    <col min="9983" max="9983" width="3.5703125" customWidth="1"/>
    <col min="9984" max="9986" width="6.42578125" customWidth="1"/>
    <col min="9988" max="9988" width="6.7109375" customWidth="1"/>
    <col min="9989" max="9990" width="6.42578125" customWidth="1"/>
    <col min="9991" max="9991" width="3.28515625" customWidth="1"/>
    <col min="9992" max="9992" width="6.140625" customWidth="1"/>
    <col min="9993" max="9994" width="6.42578125" customWidth="1"/>
    <col min="10234" max="10234" width="27.28515625" bestFit="1" customWidth="1"/>
    <col min="10235" max="10235" width="6.7109375" customWidth="1"/>
    <col min="10236" max="10238" width="6.42578125" customWidth="1"/>
    <col min="10239" max="10239" width="3.5703125" customWidth="1"/>
    <col min="10240" max="10242" width="6.42578125" customWidth="1"/>
    <col min="10244" max="10244" width="6.7109375" customWidth="1"/>
    <col min="10245" max="10246" width="6.42578125" customWidth="1"/>
    <col min="10247" max="10247" width="3.28515625" customWidth="1"/>
    <col min="10248" max="10248" width="6.140625" customWidth="1"/>
    <col min="10249" max="10250" width="6.42578125" customWidth="1"/>
    <col min="10490" max="10490" width="27.28515625" bestFit="1" customWidth="1"/>
    <col min="10491" max="10491" width="6.7109375" customWidth="1"/>
    <col min="10492" max="10494" width="6.42578125" customWidth="1"/>
    <col min="10495" max="10495" width="3.5703125" customWidth="1"/>
    <col min="10496" max="10498" width="6.42578125" customWidth="1"/>
    <col min="10500" max="10500" width="6.7109375" customWidth="1"/>
    <col min="10501" max="10502" width="6.42578125" customWidth="1"/>
    <col min="10503" max="10503" width="3.28515625" customWidth="1"/>
    <col min="10504" max="10504" width="6.140625" customWidth="1"/>
    <col min="10505" max="10506" width="6.42578125" customWidth="1"/>
    <col min="10746" max="10746" width="27.28515625" bestFit="1" customWidth="1"/>
    <col min="10747" max="10747" width="6.7109375" customWidth="1"/>
    <col min="10748" max="10750" width="6.42578125" customWidth="1"/>
    <col min="10751" max="10751" width="3.5703125" customWidth="1"/>
    <col min="10752" max="10754" width="6.42578125" customWidth="1"/>
    <col min="10756" max="10756" width="6.7109375" customWidth="1"/>
    <col min="10757" max="10758" width="6.42578125" customWidth="1"/>
    <col min="10759" max="10759" width="3.28515625" customWidth="1"/>
    <col min="10760" max="10760" width="6.140625" customWidth="1"/>
    <col min="10761" max="10762" width="6.42578125" customWidth="1"/>
    <col min="11002" max="11002" width="27.28515625" bestFit="1" customWidth="1"/>
    <col min="11003" max="11003" width="6.7109375" customWidth="1"/>
    <col min="11004" max="11006" width="6.42578125" customWidth="1"/>
    <col min="11007" max="11007" width="3.5703125" customWidth="1"/>
    <col min="11008" max="11010" width="6.42578125" customWidth="1"/>
    <col min="11012" max="11012" width="6.7109375" customWidth="1"/>
    <col min="11013" max="11014" width="6.42578125" customWidth="1"/>
    <col min="11015" max="11015" width="3.28515625" customWidth="1"/>
    <col min="11016" max="11016" width="6.140625" customWidth="1"/>
    <col min="11017" max="11018" width="6.42578125" customWidth="1"/>
    <col min="11258" max="11258" width="27.28515625" bestFit="1" customWidth="1"/>
    <col min="11259" max="11259" width="6.7109375" customWidth="1"/>
    <col min="11260" max="11262" width="6.42578125" customWidth="1"/>
    <col min="11263" max="11263" width="3.5703125" customWidth="1"/>
    <col min="11264" max="11266" width="6.42578125" customWidth="1"/>
    <col min="11268" max="11268" width="6.7109375" customWidth="1"/>
    <col min="11269" max="11270" width="6.42578125" customWidth="1"/>
    <col min="11271" max="11271" width="3.28515625" customWidth="1"/>
    <col min="11272" max="11272" width="6.140625" customWidth="1"/>
    <col min="11273" max="11274" width="6.42578125" customWidth="1"/>
    <col min="11514" max="11514" width="27.28515625" bestFit="1" customWidth="1"/>
    <col min="11515" max="11515" width="6.7109375" customWidth="1"/>
    <col min="11516" max="11518" width="6.42578125" customWidth="1"/>
    <col min="11519" max="11519" width="3.5703125" customWidth="1"/>
    <col min="11520" max="11522" width="6.42578125" customWidth="1"/>
    <col min="11524" max="11524" width="6.7109375" customWidth="1"/>
    <col min="11525" max="11526" width="6.42578125" customWidth="1"/>
    <col min="11527" max="11527" width="3.28515625" customWidth="1"/>
    <col min="11528" max="11528" width="6.140625" customWidth="1"/>
    <col min="11529" max="11530" width="6.42578125" customWidth="1"/>
    <col min="11770" max="11770" width="27.28515625" bestFit="1" customWidth="1"/>
    <col min="11771" max="11771" width="6.7109375" customWidth="1"/>
    <col min="11772" max="11774" width="6.42578125" customWidth="1"/>
    <col min="11775" max="11775" width="3.5703125" customWidth="1"/>
    <col min="11776" max="11778" width="6.42578125" customWidth="1"/>
    <col min="11780" max="11780" width="6.7109375" customWidth="1"/>
    <col min="11781" max="11782" width="6.42578125" customWidth="1"/>
    <col min="11783" max="11783" width="3.28515625" customWidth="1"/>
    <col min="11784" max="11784" width="6.140625" customWidth="1"/>
    <col min="11785" max="11786" width="6.42578125" customWidth="1"/>
    <col min="12026" max="12026" width="27.28515625" bestFit="1" customWidth="1"/>
    <col min="12027" max="12027" width="6.7109375" customWidth="1"/>
    <col min="12028" max="12030" width="6.42578125" customWidth="1"/>
    <col min="12031" max="12031" width="3.5703125" customWidth="1"/>
    <col min="12032" max="12034" width="6.42578125" customWidth="1"/>
    <col min="12036" max="12036" width="6.7109375" customWidth="1"/>
    <col min="12037" max="12038" width="6.42578125" customWidth="1"/>
    <col min="12039" max="12039" width="3.28515625" customWidth="1"/>
    <col min="12040" max="12040" width="6.140625" customWidth="1"/>
    <col min="12041" max="12042" width="6.42578125" customWidth="1"/>
    <col min="12282" max="12282" width="27.28515625" bestFit="1" customWidth="1"/>
    <col min="12283" max="12283" width="6.7109375" customWidth="1"/>
    <col min="12284" max="12286" width="6.42578125" customWidth="1"/>
    <col min="12287" max="12287" width="3.5703125" customWidth="1"/>
    <col min="12288" max="12290" width="6.42578125" customWidth="1"/>
    <col min="12292" max="12292" width="6.7109375" customWidth="1"/>
    <col min="12293" max="12294" width="6.42578125" customWidth="1"/>
    <col min="12295" max="12295" width="3.28515625" customWidth="1"/>
    <col min="12296" max="12296" width="6.140625" customWidth="1"/>
    <col min="12297" max="12298" width="6.42578125" customWidth="1"/>
    <col min="12538" max="12538" width="27.28515625" bestFit="1" customWidth="1"/>
    <col min="12539" max="12539" width="6.7109375" customWidth="1"/>
    <col min="12540" max="12542" width="6.42578125" customWidth="1"/>
    <col min="12543" max="12543" width="3.5703125" customWidth="1"/>
    <col min="12544" max="12546" width="6.42578125" customWidth="1"/>
    <col min="12548" max="12548" width="6.7109375" customWidth="1"/>
    <col min="12549" max="12550" width="6.42578125" customWidth="1"/>
    <col min="12551" max="12551" width="3.28515625" customWidth="1"/>
    <col min="12552" max="12552" width="6.140625" customWidth="1"/>
    <col min="12553" max="12554" width="6.42578125" customWidth="1"/>
    <col min="12794" max="12794" width="27.28515625" bestFit="1" customWidth="1"/>
    <col min="12795" max="12795" width="6.7109375" customWidth="1"/>
    <col min="12796" max="12798" width="6.42578125" customWidth="1"/>
    <col min="12799" max="12799" width="3.5703125" customWidth="1"/>
    <col min="12800" max="12802" width="6.42578125" customWidth="1"/>
    <col min="12804" max="12804" width="6.7109375" customWidth="1"/>
    <col min="12805" max="12806" width="6.42578125" customWidth="1"/>
    <col min="12807" max="12807" width="3.28515625" customWidth="1"/>
    <col min="12808" max="12808" width="6.140625" customWidth="1"/>
    <col min="12809" max="12810" width="6.42578125" customWidth="1"/>
    <col min="13050" max="13050" width="27.28515625" bestFit="1" customWidth="1"/>
    <col min="13051" max="13051" width="6.7109375" customWidth="1"/>
    <col min="13052" max="13054" width="6.42578125" customWidth="1"/>
    <col min="13055" max="13055" width="3.5703125" customWidth="1"/>
    <col min="13056" max="13058" width="6.42578125" customWidth="1"/>
    <col min="13060" max="13060" width="6.7109375" customWidth="1"/>
    <col min="13061" max="13062" width="6.42578125" customWidth="1"/>
    <col min="13063" max="13063" width="3.28515625" customWidth="1"/>
    <col min="13064" max="13064" width="6.140625" customWidth="1"/>
    <col min="13065" max="13066" width="6.42578125" customWidth="1"/>
    <col min="13306" max="13306" width="27.28515625" bestFit="1" customWidth="1"/>
    <col min="13307" max="13307" width="6.7109375" customWidth="1"/>
    <col min="13308" max="13310" width="6.42578125" customWidth="1"/>
    <col min="13311" max="13311" width="3.5703125" customWidth="1"/>
    <col min="13312" max="13314" width="6.42578125" customWidth="1"/>
    <col min="13316" max="13316" width="6.7109375" customWidth="1"/>
    <col min="13317" max="13318" width="6.42578125" customWidth="1"/>
    <col min="13319" max="13319" width="3.28515625" customWidth="1"/>
    <col min="13320" max="13320" width="6.140625" customWidth="1"/>
    <col min="13321" max="13322" width="6.42578125" customWidth="1"/>
    <col min="13562" max="13562" width="27.28515625" bestFit="1" customWidth="1"/>
    <col min="13563" max="13563" width="6.7109375" customWidth="1"/>
    <col min="13564" max="13566" width="6.42578125" customWidth="1"/>
    <col min="13567" max="13567" width="3.5703125" customWidth="1"/>
    <col min="13568" max="13570" width="6.42578125" customWidth="1"/>
    <col min="13572" max="13572" width="6.7109375" customWidth="1"/>
    <col min="13573" max="13574" width="6.42578125" customWidth="1"/>
    <col min="13575" max="13575" width="3.28515625" customWidth="1"/>
    <col min="13576" max="13576" width="6.140625" customWidth="1"/>
    <col min="13577" max="13578" width="6.42578125" customWidth="1"/>
    <col min="13818" max="13818" width="27.28515625" bestFit="1" customWidth="1"/>
    <col min="13819" max="13819" width="6.7109375" customWidth="1"/>
    <col min="13820" max="13822" width="6.42578125" customWidth="1"/>
    <col min="13823" max="13823" width="3.5703125" customWidth="1"/>
    <col min="13824" max="13826" width="6.42578125" customWidth="1"/>
    <col min="13828" max="13828" width="6.7109375" customWidth="1"/>
    <col min="13829" max="13830" width="6.42578125" customWidth="1"/>
    <col min="13831" max="13831" width="3.28515625" customWidth="1"/>
    <col min="13832" max="13832" width="6.140625" customWidth="1"/>
    <col min="13833" max="13834" width="6.42578125" customWidth="1"/>
    <col min="14074" max="14074" width="27.28515625" bestFit="1" customWidth="1"/>
    <col min="14075" max="14075" width="6.7109375" customWidth="1"/>
    <col min="14076" max="14078" width="6.42578125" customWidth="1"/>
    <col min="14079" max="14079" width="3.5703125" customWidth="1"/>
    <col min="14080" max="14082" width="6.42578125" customWidth="1"/>
    <col min="14084" max="14084" width="6.7109375" customWidth="1"/>
    <col min="14085" max="14086" width="6.42578125" customWidth="1"/>
    <col min="14087" max="14087" width="3.28515625" customWidth="1"/>
    <col min="14088" max="14088" width="6.140625" customWidth="1"/>
    <col min="14089" max="14090" width="6.42578125" customWidth="1"/>
    <col min="14330" max="14330" width="27.28515625" bestFit="1" customWidth="1"/>
    <col min="14331" max="14331" width="6.7109375" customWidth="1"/>
    <col min="14332" max="14334" width="6.42578125" customWidth="1"/>
    <col min="14335" max="14335" width="3.5703125" customWidth="1"/>
    <col min="14336" max="14338" width="6.42578125" customWidth="1"/>
    <col min="14340" max="14340" width="6.7109375" customWidth="1"/>
    <col min="14341" max="14342" width="6.42578125" customWidth="1"/>
    <col min="14343" max="14343" width="3.28515625" customWidth="1"/>
    <col min="14344" max="14344" width="6.140625" customWidth="1"/>
    <col min="14345" max="14346" width="6.42578125" customWidth="1"/>
    <col min="14586" max="14586" width="27.28515625" bestFit="1" customWidth="1"/>
    <col min="14587" max="14587" width="6.7109375" customWidth="1"/>
    <col min="14588" max="14590" width="6.42578125" customWidth="1"/>
    <col min="14591" max="14591" width="3.5703125" customWidth="1"/>
    <col min="14592" max="14594" width="6.42578125" customWidth="1"/>
    <col min="14596" max="14596" width="6.7109375" customWidth="1"/>
    <col min="14597" max="14598" width="6.42578125" customWidth="1"/>
    <col min="14599" max="14599" width="3.28515625" customWidth="1"/>
    <col min="14600" max="14600" width="6.140625" customWidth="1"/>
    <col min="14601" max="14602" width="6.42578125" customWidth="1"/>
    <col min="14842" max="14842" width="27.28515625" bestFit="1" customWidth="1"/>
    <col min="14843" max="14843" width="6.7109375" customWidth="1"/>
    <col min="14844" max="14846" width="6.42578125" customWidth="1"/>
    <col min="14847" max="14847" width="3.5703125" customWidth="1"/>
    <col min="14848" max="14850" width="6.42578125" customWidth="1"/>
    <col min="14852" max="14852" width="6.7109375" customWidth="1"/>
    <col min="14853" max="14854" width="6.42578125" customWidth="1"/>
    <col min="14855" max="14855" width="3.28515625" customWidth="1"/>
    <col min="14856" max="14856" width="6.140625" customWidth="1"/>
    <col min="14857" max="14858" width="6.42578125" customWidth="1"/>
    <col min="15098" max="15098" width="27.28515625" bestFit="1" customWidth="1"/>
    <col min="15099" max="15099" width="6.7109375" customWidth="1"/>
    <col min="15100" max="15102" width="6.42578125" customWidth="1"/>
    <col min="15103" max="15103" width="3.5703125" customWidth="1"/>
    <col min="15104" max="15106" width="6.42578125" customWidth="1"/>
    <col min="15108" max="15108" width="6.7109375" customWidth="1"/>
    <col min="15109" max="15110" width="6.42578125" customWidth="1"/>
    <col min="15111" max="15111" width="3.28515625" customWidth="1"/>
    <col min="15112" max="15112" width="6.140625" customWidth="1"/>
    <col min="15113" max="15114" width="6.42578125" customWidth="1"/>
    <col min="15354" max="15354" width="27.28515625" bestFit="1" customWidth="1"/>
    <col min="15355" max="15355" width="6.7109375" customWidth="1"/>
    <col min="15356" max="15358" width="6.42578125" customWidth="1"/>
    <col min="15359" max="15359" width="3.5703125" customWidth="1"/>
    <col min="15360" max="15362" width="6.42578125" customWidth="1"/>
    <col min="15364" max="15364" width="6.7109375" customWidth="1"/>
    <col min="15365" max="15366" width="6.42578125" customWidth="1"/>
    <col min="15367" max="15367" width="3.28515625" customWidth="1"/>
    <col min="15368" max="15368" width="6.140625" customWidth="1"/>
    <col min="15369" max="15370" width="6.42578125" customWidth="1"/>
    <col min="15610" max="15610" width="27.28515625" bestFit="1" customWidth="1"/>
    <col min="15611" max="15611" width="6.7109375" customWidth="1"/>
    <col min="15612" max="15614" width="6.42578125" customWidth="1"/>
    <col min="15615" max="15615" width="3.5703125" customWidth="1"/>
    <col min="15616" max="15618" width="6.42578125" customWidth="1"/>
    <col min="15620" max="15620" width="6.7109375" customWidth="1"/>
    <col min="15621" max="15622" width="6.42578125" customWidth="1"/>
    <col min="15623" max="15623" width="3.28515625" customWidth="1"/>
    <col min="15624" max="15624" width="6.140625" customWidth="1"/>
    <col min="15625" max="15626" width="6.42578125" customWidth="1"/>
    <col min="15866" max="15866" width="27.28515625" bestFit="1" customWidth="1"/>
    <col min="15867" max="15867" width="6.7109375" customWidth="1"/>
    <col min="15868" max="15870" width="6.42578125" customWidth="1"/>
    <col min="15871" max="15871" width="3.5703125" customWidth="1"/>
    <col min="15872" max="15874" width="6.42578125" customWidth="1"/>
    <col min="15876" max="15876" width="6.7109375" customWidth="1"/>
    <col min="15877" max="15878" width="6.42578125" customWidth="1"/>
    <col min="15879" max="15879" width="3.28515625" customWidth="1"/>
    <col min="15880" max="15880" width="6.140625" customWidth="1"/>
    <col min="15881" max="15882" width="6.42578125" customWidth="1"/>
    <col min="16122" max="16122" width="27.28515625" bestFit="1" customWidth="1"/>
    <col min="16123" max="16123" width="6.7109375" customWidth="1"/>
    <col min="16124" max="16126" width="6.42578125" customWidth="1"/>
    <col min="16127" max="16127" width="3.5703125" customWidth="1"/>
    <col min="16128" max="16130" width="6.42578125" customWidth="1"/>
    <col min="16132" max="16132" width="6.7109375" customWidth="1"/>
    <col min="16133" max="16134" width="6.42578125" customWidth="1"/>
    <col min="16135" max="16135" width="3.28515625" customWidth="1"/>
    <col min="16136" max="16136" width="6.140625" customWidth="1"/>
    <col min="16137" max="16138" width="6.42578125" customWidth="1"/>
  </cols>
  <sheetData>
    <row r="1" spans="1:10" ht="15">
      <c r="A1" s="31" t="s">
        <v>486</v>
      </c>
      <c r="B1" s="280"/>
      <c r="C1" s="280"/>
      <c r="D1" s="280"/>
      <c r="E1" s="280"/>
      <c r="G1" s="281"/>
      <c r="H1" s="280"/>
      <c r="I1" s="280"/>
      <c r="J1" s="280"/>
    </row>
    <row r="2" spans="1:10" ht="15">
      <c r="A2" s="47" t="s">
        <v>487</v>
      </c>
      <c r="B2" s="280"/>
      <c r="C2" s="280"/>
      <c r="D2" s="280"/>
      <c r="E2" s="280"/>
      <c r="G2" s="281"/>
      <c r="H2" s="280"/>
      <c r="I2" s="280"/>
      <c r="J2" s="280"/>
    </row>
    <row r="3" spans="1:10">
      <c r="A3" s="282"/>
      <c r="B3" s="280"/>
      <c r="C3" s="280"/>
      <c r="D3" s="280"/>
      <c r="E3" s="280"/>
      <c r="G3" s="281"/>
      <c r="H3" s="280"/>
      <c r="I3" s="280"/>
      <c r="J3" s="280"/>
    </row>
    <row r="4" spans="1:10">
      <c r="A4" s="282"/>
      <c r="B4" s="280"/>
      <c r="C4" s="280"/>
      <c r="D4" s="280"/>
      <c r="E4" s="280"/>
      <c r="G4" s="281"/>
      <c r="H4" s="280"/>
      <c r="I4" s="280"/>
      <c r="J4" s="280"/>
    </row>
    <row r="5" spans="1:10" ht="15">
      <c r="A5" s="31" t="s">
        <v>94</v>
      </c>
      <c r="B5" s="26"/>
      <c r="C5" s="26"/>
      <c r="D5" s="26"/>
      <c r="E5" s="26"/>
      <c r="F5" s="11"/>
      <c r="G5" s="113" t="s">
        <v>93</v>
      </c>
      <c r="H5" s="26"/>
      <c r="I5" s="26"/>
      <c r="J5" s="26"/>
    </row>
    <row r="6" spans="1:10" ht="15">
      <c r="A6" s="31"/>
      <c r="B6" s="26" t="s">
        <v>157</v>
      </c>
      <c r="C6" s="26" t="s">
        <v>158</v>
      </c>
      <c r="D6" s="26" t="s">
        <v>160</v>
      </c>
      <c r="E6" s="26"/>
      <c r="F6" s="11"/>
      <c r="G6" s="23" t="s">
        <v>157</v>
      </c>
      <c r="H6" s="26" t="s">
        <v>158</v>
      </c>
      <c r="I6" s="26" t="s">
        <v>160</v>
      </c>
      <c r="J6" s="26"/>
    </row>
    <row r="7" spans="1:10" ht="15">
      <c r="A7" s="47">
        <v>1978</v>
      </c>
      <c r="B7" s="19">
        <v>568</v>
      </c>
      <c r="C7" s="19">
        <v>42</v>
      </c>
      <c r="D7" s="19">
        <v>54</v>
      </c>
      <c r="E7" s="30"/>
      <c r="F7" s="19"/>
      <c r="G7" s="19">
        <v>1061</v>
      </c>
      <c r="H7" s="19">
        <v>18</v>
      </c>
      <c r="I7" s="19">
        <v>762</v>
      </c>
      <c r="J7" s="26"/>
    </row>
    <row r="8" spans="1:10" ht="15">
      <c r="A8" s="47">
        <v>1979</v>
      </c>
      <c r="B8" s="19">
        <v>592</v>
      </c>
      <c r="C8" s="19">
        <v>39</v>
      </c>
      <c r="D8" s="19">
        <v>69</v>
      </c>
      <c r="E8" s="30"/>
      <c r="F8" s="19"/>
      <c r="G8" s="19">
        <v>1061</v>
      </c>
      <c r="H8" s="19">
        <v>26</v>
      </c>
      <c r="I8" s="19">
        <v>1021</v>
      </c>
      <c r="J8" s="26"/>
    </row>
    <row r="9" spans="1:10" ht="15">
      <c r="A9" s="47">
        <v>1980</v>
      </c>
      <c r="B9" s="19">
        <v>593</v>
      </c>
      <c r="C9" s="19">
        <v>53</v>
      </c>
      <c r="D9" s="19">
        <v>59</v>
      </c>
      <c r="E9" s="30"/>
      <c r="F9" s="19"/>
      <c r="G9" s="19">
        <v>1118</v>
      </c>
      <c r="H9" s="19">
        <v>48</v>
      </c>
      <c r="I9" s="19">
        <v>1164</v>
      </c>
      <c r="J9" s="26"/>
    </row>
    <row r="10" spans="1:10" ht="15">
      <c r="A10" s="47">
        <v>1981</v>
      </c>
      <c r="B10" s="19">
        <v>590</v>
      </c>
      <c r="C10" s="19">
        <v>115</v>
      </c>
      <c r="D10" s="19">
        <v>69</v>
      </c>
      <c r="E10" s="30"/>
      <c r="F10" s="19"/>
      <c r="G10" s="19">
        <v>1101</v>
      </c>
      <c r="H10" s="19">
        <v>121</v>
      </c>
      <c r="I10" s="19">
        <v>1319</v>
      </c>
      <c r="J10" s="26"/>
    </row>
    <row r="11" spans="1:10" ht="15">
      <c r="A11" s="47">
        <v>1982</v>
      </c>
      <c r="B11" s="19">
        <v>542</v>
      </c>
      <c r="C11" s="19">
        <v>223</v>
      </c>
      <c r="D11" s="19">
        <v>82</v>
      </c>
      <c r="E11" s="30"/>
      <c r="F11" s="19"/>
      <c r="G11" s="19">
        <v>1082</v>
      </c>
      <c r="H11" s="19">
        <v>253</v>
      </c>
      <c r="I11" s="19">
        <v>1471</v>
      </c>
      <c r="J11" s="26"/>
    </row>
    <row r="12" spans="1:10" ht="15">
      <c r="A12" s="47">
        <v>1983</v>
      </c>
      <c r="B12" s="19">
        <v>494</v>
      </c>
      <c r="C12" s="19">
        <v>246</v>
      </c>
      <c r="D12" s="19">
        <v>69</v>
      </c>
      <c r="E12" s="30"/>
      <c r="F12" s="19"/>
      <c r="G12" s="19">
        <v>999</v>
      </c>
      <c r="H12" s="19">
        <v>385</v>
      </c>
      <c r="I12" s="19">
        <v>1638</v>
      </c>
      <c r="J12" s="26"/>
    </row>
    <row r="13" spans="1:10" ht="15">
      <c r="A13" s="47">
        <v>1984</v>
      </c>
      <c r="B13" s="19">
        <v>451</v>
      </c>
      <c r="C13" s="19">
        <v>290</v>
      </c>
      <c r="D13" s="19">
        <v>94</v>
      </c>
      <c r="E13" s="30"/>
      <c r="F13" s="19"/>
      <c r="G13" s="19">
        <v>908</v>
      </c>
      <c r="H13" s="19">
        <v>468</v>
      </c>
      <c r="I13" s="19">
        <v>1827</v>
      </c>
      <c r="J13" s="26"/>
    </row>
    <row r="14" spans="1:10" ht="15">
      <c r="A14" s="47">
        <v>1985</v>
      </c>
      <c r="B14" s="19">
        <v>466</v>
      </c>
      <c r="C14" s="19">
        <v>279</v>
      </c>
      <c r="D14" s="19">
        <v>104</v>
      </c>
      <c r="E14" s="30"/>
      <c r="F14" s="19"/>
      <c r="G14" s="19">
        <v>847</v>
      </c>
      <c r="H14" s="19">
        <v>539</v>
      </c>
      <c r="I14" s="19">
        <v>2053</v>
      </c>
      <c r="J14" s="26"/>
    </row>
    <row r="15" spans="1:10" ht="15">
      <c r="A15" s="47">
        <v>1986</v>
      </c>
      <c r="B15" s="19">
        <v>445</v>
      </c>
      <c r="C15" s="19">
        <v>291</v>
      </c>
      <c r="D15" s="19">
        <v>128</v>
      </c>
      <c r="E15" s="30"/>
      <c r="F15" s="19"/>
      <c r="G15" s="19">
        <v>804</v>
      </c>
      <c r="H15" s="19">
        <v>579</v>
      </c>
      <c r="I15" s="19">
        <v>2266</v>
      </c>
      <c r="J15" s="26"/>
    </row>
    <row r="16" spans="1:10" ht="15">
      <c r="A16" s="47">
        <v>1987</v>
      </c>
      <c r="B16" s="19">
        <v>439</v>
      </c>
      <c r="C16" s="19">
        <v>307</v>
      </c>
      <c r="D16" s="19">
        <v>163</v>
      </c>
      <c r="E16" s="30"/>
      <c r="F16" s="19"/>
      <c r="G16" s="19">
        <v>843</v>
      </c>
      <c r="H16" s="19">
        <v>589</v>
      </c>
      <c r="I16" s="19">
        <v>2492</v>
      </c>
      <c r="J16" s="26"/>
    </row>
    <row r="17" spans="1:10" ht="15">
      <c r="A17" s="47">
        <v>1988</v>
      </c>
      <c r="B17" s="19">
        <v>478</v>
      </c>
      <c r="C17" s="19">
        <v>287</v>
      </c>
      <c r="D17" s="19">
        <v>163</v>
      </c>
      <c r="E17" s="30"/>
      <c r="F17" s="19"/>
      <c r="G17" s="19">
        <v>901</v>
      </c>
      <c r="H17" s="19">
        <v>602</v>
      </c>
      <c r="I17" s="19">
        <v>2595</v>
      </c>
      <c r="J17" s="26"/>
    </row>
    <row r="18" spans="1:10" ht="15">
      <c r="A18" s="47">
        <v>1989</v>
      </c>
      <c r="B18" s="19">
        <v>498</v>
      </c>
      <c r="C18" s="19">
        <v>288</v>
      </c>
      <c r="D18" s="19">
        <v>165</v>
      </c>
      <c r="E18" s="30"/>
      <c r="F18" s="19"/>
      <c r="G18" s="19">
        <v>922</v>
      </c>
      <c r="H18" s="19">
        <v>671</v>
      </c>
      <c r="I18" s="19">
        <v>2714</v>
      </c>
      <c r="J18" s="26"/>
    </row>
    <row r="19" spans="1:10" ht="15">
      <c r="A19" s="47">
        <v>1990</v>
      </c>
      <c r="B19" s="19">
        <v>520</v>
      </c>
      <c r="C19" s="19">
        <v>320</v>
      </c>
      <c r="D19" s="19">
        <v>175</v>
      </c>
      <c r="E19" s="30"/>
      <c r="F19" s="19"/>
      <c r="G19" s="19">
        <v>929</v>
      </c>
      <c r="H19" s="19">
        <v>727</v>
      </c>
      <c r="I19" s="19">
        <v>2825</v>
      </c>
      <c r="J19" s="26"/>
    </row>
    <row r="20" spans="1:10" ht="15">
      <c r="A20" s="47">
        <v>1991</v>
      </c>
      <c r="B20" s="19">
        <v>481</v>
      </c>
      <c r="C20" s="19">
        <v>310</v>
      </c>
      <c r="D20" s="19">
        <v>163</v>
      </c>
      <c r="E20" s="30"/>
      <c r="F20" s="19"/>
      <c r="G20" s="19">
        <v>891</v>
      </c>
      <c r="H20" s="19">
        <v>783</v>
      </c>
      <c r="I20" s="19">
        <v>2957</v>
      </c>
      <c r="J20" s="26"/>
    </row>
    <row r="21" spans="1:10" ht="15">
      <c r="A21" s="47">
        <v>1992</v>
      </c>
      <c r="B21" s="19">
        <v>504</v>
      </c>
      <c r="C21" s="19">
        <v>340</v>
      </c>
      <c r="D21" s="19">
        <v>151</v>
      </c>
      <c r="E21" s="30"/>
      <c r="F21" s="19"/>
      <c r="G21" s="19">
        <v>933</v>
      </c>
      <c r="H21" s="19">
        <v>794</v>
      </c>
      <c r="I21" s="19">
        <v>3056</v>
      </c>
      <c r="J21" s="26"/>
    </row>
    <row r="22" spans="1:10" ht="15">
      <c r="A22" s="47">
        <v>1993</v>
      </c>
      <c r="B22" s="19">
        <v>514</v>
      </c>
      <c r="C22" s="19">
        <v>346</v>
      </c>
      <c r="D22" s="19">
        <v>161</v>
      </c>
      <c r="E22" s="30"/>
      <c r="F22" s="19"/>
      <c r="G22" s="19">
        <v>971</v>
      </c>
      <c r="H22" s="19">
        <v>809</v>
      </c>
      <c r="I22" s="19">
        <v>3215</v>
      </c>
      <c r="J22" s="26"/>
    </row>
    <row r="23" spans="1:10" ht="15">
      <c r="A23" s="47">
        <v>1994</v>
      </c>
      <c r="B23" s="19">
        <v>522</v>
      </c>
      <c r="C23" s="19">
        <v>352</v>
      </c>
      <c r="D23" s="19">
        <v>156</v>
      </c>
      <c r="E23" s="30"/>
      <c r="F23" s="19"/>
      <c r="G23" s="19">
        <v>976</v>
      </c>
      <c r="H23" s="19">
        <v>850</v>
      </c>
      <c r="I23" s="19">
        <v>3448</v>
      </c>
      <c r="J23" s="26"/>
    </row>
    <row r="24" spans="1:10" ht="15">
      <c r="A24" s="47">
        <v>1995</v>
      </c>
      <c r="B24" s="19">
        <v>548</v>
      </c>
      <c r="C24" s="19">
        <v>398</v>
      </c>
      <c r="D24" s="19">
        <v>190</v>
      </c>
      <c r="E24" s="30"/>
      <c r="F24" s="19"/>
      <c r="G24" s="19">
        <v>1034</v>
      </c>
      <c r="H24" s="19">
        <v>834</v>
      </c>
      <c r="I24" s="19">
        <v>3679</v>
      </c>
      <c r="J24" s="26"/>
    </row>
    <row r="25" spans="1:10" ht="15">
      <c r="A25" s="47">
        <v>1996</v>
      </c>
      <c r="B25" s="19">
        <v>528</v>
      </c>
      <c r="C25" s="19">
        <v>436</v>
      </c>
      <c r="D25" s="19">
        <v>197</v>
      </c>
      <c r="E25" s="30"/>
      <c r="F25" s="19"/>
      <c r="G25" s="19">
        <v>1042</v>
      </c>
      <c r="H25" s="19">
        <v>878</v>
      </c>
      <c r="I25" s="19">
        <v>3828</v>
      </c>
      <c r="J25" s="26"/>
    </row>
    <row r="26" spans="1:10" ht="15">
      <c r="A26" s="47">
        <v>1997</v>
      </c>
      <c r="B26" s="19">
        <v>522</v>
      </c>
      <c r="C26" s="19">
        <v>391</v>
      </c>
      <c r="D26" s="19">
        <v>185</v>
      </c>
      <c r="E26" s="30"/>
      <c r="F26" s="19"/>
      <c r="G26" s="19">
        <v>1062</v>
      </c>
      <c r="H26" s="19">
        <v>855</v>
      </c>
      <c r="I26" s="19">
        <v>3977</v>
      </c>
      <c r="J26" s="26"/>
    </row>
    <row r="27" spans="1:10" ht="15">
      <c r="A27" s="47">
        <v>1998</v>
      </c>
      <c r="B27" s="19">
        <v>558</v>
      </c>
      <c r="C27" s="19">
        <v>387</v>
      </c>
      <c r="D27" s="19">
        <v>158</v>
      </c>
      <c r="E27" s="30"/>
      <c r="F27" s="19"/>
      <c r="G27" s="19">
        <v>1134</v>
      </c>
      <c r="H27" s="19">
        <v>824</v>
      </c>
      <c r="I27" s="19">
        <v>4075</v>
      </c>
      <c r="J27" s="26"/>
    </row>
    <row r="28" spans="1:10" ht="15">
      <c r="A28" s="47">
        <v>1999</v>
      </c>
      <c r="B28" s="19">
        <v>625</v>
      </c>
      <c r="C28" s="19">
        <v>392</v>
      </c>
      <c r="D28" s="19">
        <v>210</v>
      </c>
      <c r="E28" s="30"/>
      <c r="F28" s="19"/>
      <c r="G28" s="19">
        <v>1145</v>
      </c>
      <c r="H28" s="19">
        <v>801</v>
      </c>
      <c r="I28" s="19">
        <v>4310</v>
      </c>
      <c r="J28" s="26"/>
    </row>
    <row r="29" spans="1:10" ht="15">
      <c r="A29" s="47">
        <v>2000</v>
      </c>
      <c r="B29" s="19">
        <v>611</v>
      </c>
      <c r="C29" s="19">
        <v>408</v>
      </c>
      <c r="D29" s="19">
        <v>195</v>
      </c>
      <c r="E29" s="30"/>
      <c r="F29" s="19"/>
      <c r="G29" s="19">
        <v>1175</v>
      </c>
      <c r="H29" s="19">
        <v>840</v>
      </c>
      <c r="I29" s="19">
        <v>4389</v>
      </c>
      <c r="J29" s="26"/>
    </row>
    <row r="30" spans="1:10" ht="15">
      <c r="A30" s="47">
        <v>2001</v>
      </c>
      <c r="B30" s="19">
        <v>644</v>
      </c>
      <c r="C30" s="19">
        <v>388</v>
      </c>
      <c r="D30" s="19">
        <v>208</v>
      </c>
      <c r="E30" s="30"/>
      <c r="F30" s="19"/>
      <c r="G30" s="19">
        <v>1222</v>
      </c>
      <c r="H30" s="19">
        <v>845</v>
      </c>
      <c r="I30" s="19">
        <v>4479</v>
      </c>
      <c r="J30" s="26"/>
    </row>
    <row r="31" spans="1:10" ht="15">
      <c r="A31" s="47">
        <v>2002</v>
      </c>
      <c r="B31" s="19">
        <v>667</v>
      </c>
      <c r="C31" s="19">
        <v>399</v>
      </c>
      <c r="D31" s="19">
        <v>198</v>
      </c>
      <c r="E31" s="30"/>
      <c r="F31" s="19"/>
      <c r="G31" s="19">
        <v>1304</v>
      </c>
      <c r="H31" s="19">
        <v>875</v>
      </c>
      <c r="I31" s="19">
        <v>4573</v>
      </c>
      <c r="J31" s="26"/>
    </row>
    <row r="32" spans="1:10" ht="15">
      <c r="A32" s="47">
        <v>2003</v>
      </c>
      <c r="B32" s="19">
        <v>672</v>
      </c>
      <c r="C32" s="19">
        <v>414</v>
      </c>
      <c r="D32" s="19">
        <v>207</v>
      </c>
      <c r="E32" s="30"/>
      <c r="F32" s="19"/>
      <c r="G32" s="19">
        <v>1280</v>
      </c>
      <c r="H32" s="19">
        <v>874</v>
      </c>
      <c r="I32" s="19">
        <v>4763</v>
      </c>
      <c r="J32" s="26"/>
    </row>
    <row r="33" spans="1:10" ht="15">
      <c r="A33" s="47">
        <v>2004</v>
      </c>
      <c r="B33" s="19">
        <v>668</v>
      </c>
      <c r="C33" s="19">
        <v>457</v>
      </c>
      <c r="D33" s="19">
        <v>206</v>
      </c>
      <c r="E33" s="30"/>
      <c r="F33" s="19"/>
      <c r="G33" s="19">
        <v>1306</v>
      </c>
      <c r="H33" s="19">
        <v>949</v>
      </c>
      <c r="I33" s="19">
        <v>4895</v>
      </c>
      <c r="J33" s="26"/>
    </row>
    <row r="34" spans="1:10" ht="15">
      <c r="A34" s="47">
        <v>2005</v>
      </c>
      <c r="B34" s="283">
        <v>661</v>
      </c>
      <c r="C34" s="283">
        <v>409</v>
      </c>
      <c r="D34" s="283">
        <v>231</v>
      </c>
      <c r="E34" s="283"/>
      <c r="F34" s="284"/>
      <c r="G34" s="285">
        <v>1288</v>
      </c>
      <c r="H34" s="283">
        <v>916</v>
      </c>
      <c r="I34" s="283">
        <v>5088</v>
      </c>
    </row>
    <row r="35" spans="1:10" ht="15">
      <c r="A35" s="47">
        <v>2006</v>
      </c>
      <c r="B35" s="283">
        <v>656</v>
      </c>
      <c r="C35" s="283">
        <v>411</v>
      </c>
      <c r="D35" s="283">
        <v>214</v>
      </c>
      <c r="E35" s="283"/>
      <c r="F35" s="284"/>
      <c r="G35" s="285">
        <v>1248</v>
      </c>
      <c r="H35" s="283">
        <v>873</v>
      </c>
      <c r="I35" s="283">
        <v>5263</v>
      </c>
    </row>
    <row r="36" spans="1:10" ht="15">
      <c r="A36" s="47">
        <v>2007</v>
      </c>
      <c r="B36" s="283">
        <v>659</v>
      </c>
      <c r="C36" s="283">
        <v>435</v>
      </c>
      <c r="D36" s="283">
        <v>207</v>
      </c>
      <c r="E36" s="283"/>
      <c r="F36" s="284"/>
      <c r="G36" s="285">
        <v>1253</v>
      </c>
      <c r="H36" s="283">
        <v>890</v>
      </c>
      <c r="I36" s="283">
        <v>5376</v>
      </c>
    </row>
    <row r="37" spans="1:10" ht="15">
      <c r="A37" s="47">
        <v>2008</v>
      </c>
      <c r="B37" s="283">
        <v>695</v>
      </c>
      <c r="C37" s="283">
        <v>424</v>
      </c>
      <c r="D37" s="283">
        <v>214</v>
      </c>
      <c r="E37" s="283"/>
      <c r="F37" s="284"/>
      <c r="G37" s="285">
        <v>1299</v>
      </c>
      <c r="H37" s="283">
        <v>871</v>
      </c>
      <c r="I37" s="283">
        <v>5388</v>
      </c>
    </row>
    <row r="38" spans="1:10" ht="15">
      <c r="A38" s="47">
        <v>2009</v>
      </c>
      <c r="B38" s="283">
        <v>689</v>
      </c>
      <c r="C38" s="283">
        <v>402</v>
      </c>
      <c r="D38" s="283">
        <v>252</v>
      </c>
      <c r="E38" s="283"/>
      <c r="F38" s="284"/>
      <c r="G38" s="285">
        <v>1303</v>
      </c>
      <c r="H38" s="283">
        <v>867</v>
      </c>
      <c r="I38" s="283">
        <v>5486</v>
      </c>
    </row>
    <row r="39" spans="1:10" ht="15">
      <c r="A39" s="47">
        <v>2010</v>
      </c>
      <c r="B39" s="283">
        <v>690</v>
      </c>
      <c r="C39" s="283">
        <v>419</v>
      </c>
      <c r="D39" s="283">
        <v>259</v>
      </c>
      <c r="E39" s="283"/>
      <c r="F39" s="284"/>
      <c r="G39" s="285">
        <v>1410</v>
      </c>
      <c r="H39" s="283">
        <v>906</v>
      </c>
      <c r="I39" s="283">
        <v>5433</v>
      </c>
    </row>
    <row r="40" spans="1:10" ht="15">
      <c r="A40" s="47">
        <v>2011</v>
      </c>
      <c r="B40" s="283">
        <v>696</v>
      </c>
      <c r="C40" s="283">
        <v>382</v>
      </c>
      <c r="D40" s="283">
        <v>280</v>
      </c>
      <c r="E40" s="283"/>
      <c r="F40" s="284"/>
      <c r="G40" s="285">
        <v>1508</v>
      </c>
      <c r="H40" s="283">
        <v>911</v>
      </c>
      <c r="I40" s="283">
        <v>5469</v>
      </c>
    </row>
  </sheetData>
  <pageMargins left="0.75" right="0.75" top="1" bottom="1" header="0.5" footer="0.5"/>
  <pageSetup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zoomScaleNormal="100" workbookViewId="0">
      <selection activeCell="M9" sqref="M9"/>
    </sheetView>
  </sheetViews>
  <sheetFormatPr defaultRowHeight="15"/>
  <cols>
    <col min="1" max="1" width="9" style="289" customWidth="1"/>
    <col min="2" max="4" width="10.140625" style="290" customWidth="1"/>
    <col min="5" max="6" width="10.85546875" style="290" bestFit="1" customWidth="1"/>
    <col min="7" max="7" width="9.28515625" style="290" bestFit="1" customWidth="1"/>
    <col min="8" max="8" width="10.140625" style="290" customWidth="1"/>
    <col min="9" max="10" width="10.140625" style="212" customWidth="1"/>
    <col min="11" max="16384" width="9.140625" style="212"/>
  </cols>
  <sheetData>
    <row r="1" spans="1:15">
      <c r="A1" s="289" t="s">
        <v>488</v>
      </c>
    </row>
    <row r="2" spans="1:15">
      <c r="A2" s="291" t="s">
        <v>489</v>
      </c>
    </row>
    <row r="3" spans="1:15">
      <c r="A3" s="291"/>
    </row>
    <row r="4" spans="1:15">
      <c r="A4" s="291"/>
    </row>
    <row r="5" spans="1:15">
      <c r="B5" s="290" t="s">
        <v>19</v>
      </c>
      <c r="E5" s="290" t="s">
        <v>490</v>
      </c>
      <c r="I5" s="38"/>
      <c r="J5" s="38"/>
      <c r="K5" s="38"/>
      <c r="L5" s="38"/>
      <c r="M5" s="38"/>
      <c r="N5" s="38"/>
      <c r="O5" s="38"/>
    </row>
    <row r="6" spans="1:15">
      <c r="B6" s="38" t="s">
        <v>491</v>
      </c>
      <c r="C6" s="38" t="s">
        <v>492</v>
      </c>
      <c r="D6" s="38" t="s">
        <v>493</v>
      </c>
      <c r="E6" s="38" t="s">
        <v>157</v>
      </c>
      <c r="F6" s="38" t="s">
        <v>158</v>
      </c>
      <c r="G6" s="38" t="s">
        <v>160</v>
      </c>
      <c r="H6" s="38" t="s">
        <v>71</v>
      </c>
      <c r="I6" s="38"/>
      <c r="J6" s="38"/>
      <c r="K6" s="38"/>
      <c r="L6" s="38"/>
      <c r="M6" s="38"/>
      <c r="N6" s="38"/>
      <c r="O6" s="38"/>
    </row>
    <row r="7" spans="1:15">
      <c r="A7" s="215" t="s">
        <v>494</v>
      </c>
      <c r="B7" s="292">
        <v>2050</v>
      </c>
      <c r="C7" s="292">
        <v>1295</v>
      </c>
      <c r="D7" s="292">
        <v>1334</v>
      </c>
      <c r="E7" s="292">
        <v>1637</v>
      </c>
      <c r="F7" s="292">
        <v>1708</v>
      </c>
      <c r="G7" s="292">
        <v>1002</v>
      </c>
      <c r="H7" s="292">
        <v>1547</v>
      </c>
      <c r="I7" s="38"/>
      <c r="J7" s="38"/>
      <c r="K7" s="38"/>
      <c r="L7" s="38"/>
      <c r="M7" s="38"/>
      <c r="N7" s="38"/>
      <c r="O7" s="38"/>
    </row>
    <row r="8" spans="1:15">
      <c r="A8" s="215" t="s">
        <v>495</v>
      </c>
      <c r="B8" s="292">
        <v>2472</v>
      </c>
      <c r="C8" s="292">
        <v>1277</v>
      </c>
      <c r="D8" s="292">
        <v>1583</v>
      </c>
      <c r="E8" s="292">
        <v>1809</v>
      </c>
      <c r="F8" s="292">
        <v>2109</v>
      </c>
      <c r="G8" s="292">
        <v>1017</v>
      </c>
      <c r="H8" s="292">
        <v>1789</v>
      </c>
      <c r="I8" s="292"/>
      <c r="J8" s="293"/>
      <c r="K8" s="293"/>
      <c r="L8" s="294"/>
    </row>
    <row r="9" spans="1:15">
      <c r="A9" s="291"/>
      <c r="B9" s="293"/>
      <c r="C9" s="293"/>
      <c r="D9" s="293"/>
      <c r="E9" s="293"/>
      <c r="F9" s="293"/>
      <c r="G9" s="293"/>
      <c r="H9" s="293"/>
      <c r="I9" s="292"/>
      <c r="J9" s="293"/>
      <c r="K9" s="293"/>
      <c r="L9" s="294"/>
    </row>
    <row r="10" spans="1:15">
      <c r="A10" s="291"/>
      <c r="B10" s="38"/>
      <c r="C10" s="38"/>
      <c r="D10" s="38"/>
      <c r="E10" s="38"/>
      <c r="F10" s="38"/>
      <c r="G10" s="38"/>
      <c r="H10" s="38"/>
      <c r="I10" s="292"/>
      <c r="J10" s="293"/>
      <c r="K10" s="293"/>
      <c r="L10" s="294"/>
    </row>
    <row r="11" spans="1:15">
      <c r="A11" s="291"/>
      <c r="B11" s="38"/>
      <c r="C11" s="38"/>
      <c r="D11" s="38"/>
      <c r="E11" s="38"/>
      <c r="F11" s="38"/>
      <c r="G11" s="38"/>
      <c r="H11" s="38"/>
      <c r="I11" s="38"/>
      <c r="J11" s="38"/>
      <c r="K11" s="294"/>
      <c r="L11" s="294"/>
    </row>
    <row r="12" spans="1:15">
      <c r="A12" s="291"/>
      <c r="B12" s="38"/>
      <c r="C12" s="38"/>
      <c r="D12" s="38"/>
      <c r="E12" s="38"/>
      <c r="F12" s="38"/>
      <c r="G12" s="38"/>
      <c r="H12" s="38"/>
      <c r="J12" s="38"/>
      <c r="K12" s="294"/>
      <c r="L12" s="294"/>
    </row>
    <row r="13" spans="1:15">
      <c r="A13" s="291"/>
      <c r="B13" s="292"/>
      <c r="C13" s="292"/>
      <c r="D13" s="292"/>
      <c r="E13" s="292"/>
      <c r="F13" s="292"/>
      <c r="G13" s="292"/>
      <c r="H13" s="292"/>
      <c r="I13" s="292"/>
      <c r="J13" s="38"/>
      <c r="K13" s="294"/>
      <c r="L13" s="294"/>
    </row>
    <row r="14" spans="1:15">
      <c r="A14" s="291"/>
      <c r="B14" s="292"/>
      <c r="C14" s="292"/>
      <c r="D14" s="292"/>
      <c r="E14" s="292"/>
      <c r="F14" s="292"/>
      <c r="G14" s="292"/>
      <c r="H14" s="292"/>
      <c r="I14" s="38"/>
      <c r="J14" s="38"/>
      <c r="K14" s="294"/>
      <c r="L14" s="294"/>
    </row>
    <row r="15" spans="1:15">
      <c r="A15" s="291"/>
      <c r="B15" s="38"/>
      <c r="C15" s="38"/>
      <c r="D15" s="38"/>
      <c r="E15" s="211"/>
      <c r="F15" s="211"/>
      <c r="G15" s="211"/>
      <c r="H15" s="211"/>
      <c r="I15" s="29"/>
      <c r="J15" s="38"/>
      <c r="K15" s="294"/>
      <c r="L15" s="294"/>
    </row>
    <row r="16" spans="1:15">
      <c r="A16" s="291"/>
      <c r="B16" s="38"/>
      <c r="C16" s="29"/>
      <c r="D16" s="38"/>
      <c r="E16" s="211"/>
      <c r="F16" s="211"/>
      <c r="G16" s="211"/>
      <c r="H16" s="211"/>
      <c r="I16" s="29"/>
      <c r="J16" s="38"/>
      <c r="K16" s="294"/>
      <c r="L16" s="294"/>
    </row>
    <row r="17" spans="1:12">
      <c r="A17" s="291"/>
      <c r="B17" s="38"/>
      <c r="C17" s="29"/>
      <c r="D17" s="38"/>
      <c r="E17" s="211"/>
      <c r="F17" s="211"/>
      <c r="G17" s="211"/>
      <c r="H17" s="211"/>
      <c r="I17" s="29"/>
      <c r="J17" s="38"/>
      <c r="K17" s="294"/>
      <c r="L17" s="294"/>
    </row>
    <row r="18" spans="1:12">
      <c r="A18" s="291"/>
      <c r="B18" s="38"/>
      <c r="C18" s="38"/>
      <c r="D18" s="38"/>
      <c r="E18" s="211"/>
      <c r="F18" s="211"/>
      <c r="G18" s="211"/>
      <c r="H18" s="211"/>
      <c r="I18" s="27"/>
      <c r="J18" s="294"/>
      <c r="K18" s="294"/>
      <c r="L18" s="294"/>
    </row>
    <row r="19" spans="1:12">
      <c r="A19" s="291"/>
      <c r="B19" s="38"/>
      <c r="C19" s="293"/>
      <c r="H19" s="38"/>
      <c r="I19" s="294"/>
      <c r="J19" s="294"/>
      <c r="K19" s="294"/>
      <c r="L19" s="294"/>
    </row>
    <row r="20" spans="1:12">
      <c r="A20" s="291"/>
      <c r="B20" s="38"/>
      <c r="C20" s="38"/>
      <c r="D20" s="293"/>
      <c r="E20" s="38"/>
      <c r="F20" s="38"/>
      <c r="G20" s="38"/>
      <c r="H20" s="38"/>
      <c r="I20" s="294"/>
      <c r="J20" s="294"/>
      <c r="K20" s="294"/>
      <c r="L20" s="294"/>
    </row>
    <row r="21" spans="1:12">
      <c r="A21" s="291"/>
      <c r="B21" s="294"/>
      <c r="C21" s="294"/>
      <c r="D21" s="38"/>
      <c r="E21" s="292"/>
      <c r="F21" s="292"/>
      <c r="G21" s="38"/>
      <c r="H21" s="294"/>
      <c r="L21" s="294"/>
    </row>
    <row r="22" spans="1:12">
      <c r="A22" s="291"/>
      <c r="B22" s="294"/>
      <c r="C22" s="29"/>
      <c r="D22" s="29"/>
      <c r="E22" s="291"/>
      <c r="F22" s="291"/>
      <c r="G22" s="38"/>
      <c r="H22" s="29"/>
      <c r="L22" s="294"/>
    </row>
    <row r="23" spans="1:12">
      <c r="A23" s="291"/>
      <c r="B23" s="294"/>
      <c r="C23" s="29"/>
      <c r="D23" s="29"/>
      <c r="E23" s="215"/>
      <c r="F23" s="215"/>
      <c r="G23" s="38"/>
      <c r="H23" s="29"/>
    </row>
    <row r="24" spans="1:12">
      <c r="A24" s="291"/>
      <c r="B24" s="294"/>
      <c r="C24" s="29"/>
      <c r="D24" s="29"/>
      <c r="E24" s="215"/>
      <c r="F24" s="215"/>
      <c r="G24" s="38"/>
      <c r="H24" s="29"/>
    </row>
    <row r="25" spans="1:12">
      <c r="A25" s="291"/>
      <c r="B25" s="294"/>
      <c r="C25" s="29"/>
      <c r="D25" s="29"/>
      <c r="E25" s="215"/>
      <c r="F25" s="215"/>
      <c r="G25" s="29"/>
      <c r="H25" s="29"/>
    </row>
    <row r="26" spans="1:12">
      <c r="A26" s="291"/>
      <c r="B26" s="294"/>
      <c r="C26" s="27"/>
      <c r="D26" s="29"/>
      <c r="E26" s="29"/>
      <c r="F26" s="29"/>
      <c r="G26" s="29"/>
      <c r="H26" s="27"/>
    </row>
    <row r="27" spans="1:12">
      <c r="A27" s="291"/>
      <c r="B27" s="294"/>
      <c r="C27" s="295"/>
      <c r="D27" s="295"/>
      <c r="E27" s="294"/>
      <c r="F27" s="294"/>
      <c r="G27" s="29"/>
      <c r="H27" s="295"/>
    </row>
    <row r="28" spans="1:12">
      <c r="A28" s="291"/>
      <c r="B28" s="294"/>
      <c r="C28" s="296"/>
      <c r="D28" s="294"/>
      <c r="E28" s="29"/>
      <c r="F28" s="29"/>
      <c r="G28" s="29"/>
      <c r="H28" s="294"/>
    </row>
    <row r="29" spans="1:12">
      <c r="A29" s="291"/>
      <c r="B29" s="294"/>
      <c r="C29" s="296"/>
      <c r="D29" s="294"/>
      <c r="E29" s="294"/>
      <c r="F29" s="294"/>
      <c r="G29" s="294"/>
      <c r="H29" s="294"/>
    </row>
    <row r="30" spans="1:12">
      <c r="A30" s="291"/>
      <c r="B30" s="294"/>
      <c r="C30" s="296"/>
      <c r="D30" s="294"/>
      <c r="E30" s="294"/>
      <c r="F30" s="294"/>
      <c r="G30" s="294"/>
      <c r="H30" s="294"/>
    </row>
    <row r="31" spans="1:12">
      <c r="A31" s="291"/>
      <c r="B31" s="294"/>
      <c r="C31" s="296"/>
      <c r="D31" s="294"/>
      <c r="E31" s="294"/>
      <c r="F31" s="294"/>
      <c r="G31" s="294"/>
      <c r="H31" s="294"/>
    </row>
    <row r="32" spans="1:12">
      <c r="A32" s="291"/>
      <c r="B32" s="294"/>
      <c r="C32" s="296"/>
      <c r="D32" s="294"/>
      <c r="E32" s="294"/>
      <c r="F32" s="294"/>
      <c r="G32" s="294"/>
      <c r="H32" s="294"/>
    </row>
    <row r="33" spans="1:8">
      <c r="A33" s="291"/>
      <c r="B33" s="294"/>
      <c r="C33" s="296"/>
      <c r="D33" s="294"/>
      <c r="E33" s="294"/>
      <c r="F33" s="294"/>
      <c r="G33" s="294"/>
      <c r="H33" s="294"/>
    </row>
    <row r="34" spans="1:8">
      <c r="A34" s="291"/>
      <c r="B34" s="294"/>
      <c r="E34" s="294"/>
      <c r="F34" s="294"/>
    </row>
    <row r="35" spans="1:8">
      <c r="A35" s="291"/>
      <c r="B35" s="294"/>
      <c r="E35" s="294"/>
      <c r="F35" s="294"/>
    </row>
    <row r="36" spans="1:8">
      <c r="B36" s="294"/>
      <c r="C36" s="296"/>
      <c r="E36" s="294"/>
      <c r="F36" s="294"/>
    </row>
    <row r="37" spans="1:8">
      <c r="C37" s="296"/>
    </row>
    <row r="55" spans="1:3" s="212" customFormat="1">
      <c r="A55" s="289"/>
      <c r="B55" s="290"/>
      <c r="C55" s="97"/>
    </row>
    <row r="56" spans="1:3" s="212" customFormat="1">
      <c r="A56" s="289"/>
      <c r="B56" s="290"/>
      <c r="C56" s="97"/>
    </row>
    <row r="57" spans="1:3" s="212" customFormat="1">
      <c r="A57" s="289"/>
      <c r="B57" s="290"/>
      <c r="C57" s="97"/>
    </row>
    <row r="58" spans="1:3" s="212" customFormat="1">
      <c r="A58" s="289"/>
      <c r="B58" s="290"/>
      <c r="C58" s="97"/>
    </row>
    <row r="59" spans="1:3" s="212" customFormat="1">
      <c r="A59" s="289"/>
      <c r="B59" s="290"/>
      <c r="C59" s="97"/>
    </row>
    <row r="60" spans="1:3" s="212" customFormat="1">
      <c r="A60" s="289"/>
      <c r="B60" s="290"/>
      <c r="C60" s="97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showGridLines="0" zoomScaleNormal="100" workbookViewId="0">
      <selection activeCell="M9" sqref="M9"/>
    </sheetView>
  </sheetViews>
  <sheetFormatPr defaultRowHeight="15"/>
  <cols>
    <col min="1" max="1" width="9" style="289" customWidth="1"/>
    <col min="2" max="4" width="10.140625" style="290" customWidth="1"/>
    <col min="5" max="6" width="10.85546875" style="290" bestFit="1" customWidth="1"/>
    <col min="7" max="7" width="9.28515625" style="290" bestFit="1" customWidth="1"/>
    <col min="8" max="8" width="10.140625" style="290" customWidth="1"/>
    <col min="9" max="10" width="10.140625" style="212" customWidth="1"/>
    <col min="11" max="16384" width="9.140625" style="212"/>
  </cols>
  <sheetData>
    <row r="1" spans="1:15">
      <c r="A1" s="289" t="s">
        <v>496</v>
      </c>
    </row>
    <row r="2" spans="1:15">
      <c r="A2" s="291" t="s">
        <v>497</v>
      </c>
    </row>
    <row r="3" spans="1:15">
      <c r="A3" s="291"/>
    </row>
    <row r="4" spans="1:15">
      <c r="A4" s="291"/>
    </row>
    <row r="5" spans="1:15">
      <c r="B5" s="290" t="s">
        <v>19</v>
      </c>
      <c r="E5" s="290" t="s">
        <v>490</v>
      </c>
      <c r="I5" s="38"/>
      <c r="J5" s="38"/>
      <c r="K5" s="38"/>
      <c r="L5" s="38"/>
      <c r="M5" s="38"/>
      <c r="N5" s="38"/>
      <c r="O5" s="38"/>
    </row>
    <row r="6" spans="1:15">
      <c r="B6" s="38" t="s">
        <v>491</v>
      </c>
      <c r="C6" s="38" t="s">
        <v>492</v>
      </c>
      <c r="D6" s="38" t="s">
        <v>493</v>
      </c>
      <c r="E6" s="38" t="s">
        <v>157</v>
      </c>
      <c r="F6" s="38" t="s">
        <v>158</v>
      </c>
      <c r="G6" s="38" t="s">
        <v>160</v>
      </c>
      <c r="H6" s="38" t="s">
        <v>71</v>
      </c>
      <c r="I6" s="38"/>
      <c r="J6" s="38"/>
      <c r="K6" s="38"/>
      <c r="L6" s="38"/>
      <c r="M6" s="38"/>
      <c r="N6" s="38"/>
      <c r="O6" s="38"/>
    </row>
    <row r="7" spans="1:15">
      <c r="A7" s="215" t="s">
        <v>494</v>
      </c>
      <c r="B7" s="297">
        <v>77.42</v>
      </c>
      <c r="C7" s="297">
        <v>20.04</v>
      </c>
      <c r="D7" s="297">
        <v>28.21</v>
      </c>
      <c r="E7" s="297">
        <v>63.83</v>
      </c>
      <c r="F7" s="297">
        <v>45.84</v>
      </c>
      <c r="G7" s="297">
        <v>13.61</v>
      </c>
      <c r="H7" s="297">
        <v>40.72</v>
      </c>
      <c r="I7" s="38"/>
      <c r="J7" s="38"/>
      <c r="K7" s="38"/>
      <c r="L7" s="38"/>
      <c r="M7" s="38"/>
      <c r="N7" s="38"/>
      <c r="O7" s="38"/>
    </row>
    <row r="8" spans="1:15">
      <c r="A8" s="215" t="s">
        <v>495</v>
      </c>
      <c r="B8" s="297">
        <v>93.03</v>
      </c>
      <c r="C8" s="297">
        <v>12.9</v>
      </c>
      <c r="D8" s="297">
        <v>23.65</v>
      </c>
      <c r="E8" s="297">
        <v>60.36</v>
      </c>
      <c r="F8" s="297">
        <v>44.95</v>
      </c>
      <c r="G8" s="297">
        <v>10.4</v>
      </c>
      <c r="H8" s="297">
        <v>40.97</v>
      </c>
      <c r="I8" s="292"/>
      <c r="J8" s="293"/>
      <c r="K8" s="293"/>
      <c r="L8" s="294"/>
    </row>
    <row r="9" spans="1:15">
      <c r="A9" s="291"/>
      <c r="B9" s="293"/>
      <c r="C9" s="293"/>
      <c r="D9" s="293"/>
      <c r="E9" s="293"/>
      <c r="F9" s="293"/>
      <c r="G9" s="293"/>
      <c r="H9" s="293"/>
      <c r="I9" s="292"/>
      <c r="J9" s="293"/>
      <c r="K9" s="293"/>
      <c r="L9" s="294"/>
    </row>
    <row r="10" spans="1:15">
      <c r="A10" s="291"/>
      <c r="B10" s="38"/>
      <c r="C10" s="38"/>
      <c r="D10" s="38"/>
      <c r="E10" s="38"/>
      <c r="F10" s="38"/>
      <c r="G10" s="38"/>
      <c r="H10" s="38"/>
      <c r="I10" s="292"/>
      <c r="J10" s="293"/>
      <c r="K10" s="293"/>
      <c r="L10" s="294"/>
    </row>
    <row r="11" spans="1:15">
      <c r="A11" s="291"/>
      <c r="B11" s="38"/>
      <c r="C11" s="38"/>
      <c r="D11" s="38"/>
      <c r="E11" s="38"/>
      <c r="F11" s="38"/>
      <c r="G11" s="38"/>
      <c r="H11" s="38"/>
      <c r="I11" s="38"/>
      <c r="J11" s="38"/>
      <c r="K11" s="294"/>
      <c r="L11" s="294"/>
    </row>
    <row r="12" spans="1:15">
      <c r="A12" s="291"/>
      <c r="B12" s="38"/>
      <c r="C12" s="38"/>
      <c r="D12" s="38"/>
      <c r="E12" s="38"/>
      <c r="F12" s="38"/>
      <c r="G12" s="38"/>
      <c r="H12" s="38"/>
      <c r="J12" s="38"/>
      <c r="K12" s="294"/>
      <c r="L12" s="294"/>
    </row>
    <row r="13" spans="1:15">
      <c r="A13" s="291"/>
      <c r="B13" s="292"/>
      <c r="C13" s="292"/>
      <c r="D13" s="292"/>
      <c r="E13" s="292"/>
      <c r="F13" s="292"/>
      <c r="G13" s="292"/>
      <c r="H13" s="292"/>
      <c r="I13" s="292"/>
      <c r="J13" s="38"/>
      <c r="K13" s="294"/>
      <c r="L13" s="294"/>
    </row>
    <row r="14" spans="1:15">
      <c r="A14" s="291"/>
      <c r="B14" s="292"/>
      <c r="C14" s="292"/>
      <c r="D14" s="292"/>
      <c r="E14" s="292"/>
      <c r="F14" s="292"/>
      <c r="G14" s="292"/>
      <c r="H14" s="292"/>
      <c r="I14" s="38"/>
      <c r="J14" s="38"/>
      <c r="K14" s="294"/>
      <c r="L14" s="294"/>
    </row>
    <row r="15" spans="1:15">
      <c r="A15" s="291"/>
      <c r="B15" s="38"/>
      <c r="C15" s="38"/>
      <c r="D15" s="38"/>
      <c r="E15" s="211"/>
      <c r="F15" s="211"/>
      <c r="G15" s="211"/>
      <c r="H15" s="211"/>
      <c r="I15" s="29"/>
      <c r="J15" s="38"/>
      <c r="K15" s="294"/>
      <c r="L15" s="294"/>
    </row>
    <row r="16" spans="1:15">
      <c r="A16" s="291"/>
      <c r="B16" s="38"/>
      <c r="C16" s="29"/>
      <c r="D16" s="38"/>
      <c r="E16" s="211"/>
      <c r="F16" s="211"/>
      <c r="G16" s="211"/>
      <c r="H16" s="211"/>
      <c r="I16" s="29"/>
      <c r="J16" s="38"/>
      <c r="K16" s="294"/>
      <c r="L16" s="294"/>
    </row>
    <row r="17" spans="1:12">
      <c r="A17" s="291"/>
      <c r="B17" s="38"/>
      <c r="C17" s="29"/>
      <c r="D17" s="38"/>
      <c r="E17" s="211"/>
      <c r="F17" s="211"/>
      <c r="G17" s="211"/>
      <c r="H17" s="211"/>
      <c r="I17" s="29"/>
      <c r="J17" s="38"/>
      <c r="K17" s="294"/>
      <c r="L17" s="294"/>
    </row>
    <row r="18" spans="1:12">
      <c r="A18" s="291"/>
      <c r="B18" s="38"/>
      <c r="C18" s="38"/>
      <c r="D18" s="38"/>
      <c r="E18" s="211"/>
      <c r="F18" s="211"/>
      <c r="G18" s="211"/>
      <c r="H18" s="211"/>
      <c r="I18" s="27"/>
      <c r="J18" s="294"/>
      <c r="K18" s="294"/>
      <c r="L18" s="294"/>
    </row>
    <row r="19" spans="1:12">
      <c r="A19" s="291"/>
      <c r="B19" s="38"/>
      <c r="C19" s="293"/>
      <c r="H19" s="38"/>
      <c r="I19" s="294"/>
      <c r="J19" s="294"/>
      <c r="K19" s="294"/>
      <c r="L19" s="294"/>
    </row>
    <row r="20" spans="1:12">
      <c r="A20" s="291"/>
      <c r="B20" s="38"/>
      <c r="C20" s="38"/>
      <c r="D20" s="293"/>
      <c r="E20" s="38"/>
      <c r="F20" s="38"/>
      <c r="G20" s="38"/>
      <c r="H20" s="38"/>
      <c r="I20" s="294"/>
      <c r="J20" s="294"/>
      <c r="K20" s="294"/>
      <c r="L20" s="294"/>
    </row>
    <row r="21" spans="1:12">
      <c r="A21" s="291"/>
      <c r="B21" s="294"/>
      <c r="C21" s="294"/>
      <c r="D21" s="38"/>
      <c r="E21" s="292"/>
      <c r="F21" s="292"/>
      <c r="G21" s="38"/>
      <c r="H21" s="294"/>
      <c r="L21" s="294"/>
    </row>
    <row r="22" spans="1:12">
      <c r="A22" s="291"/>
      <c r="B22" s="294"/>
      <c r="C22" s="29"/>
      <c r="D22" s="29"/>
      <c r="E22" s="291"/>
      <c r="F22" s="291"/>
      <c r="G22" s="38"/>
      <c r="H22" s="29"/>
      <c r="L22" s="294"/>
    </row>
    <row r="23" spans="1:12">
      <c r="A23" s="291"/>
      <c r="B23" s="294"/>
      <c r="C23" s="29"/>
      <c r="D23" s="29"/>
      <c r="E23" s="215"/>
      <c r="F23" s="215"/>
      <c r="G23" s="38"/>
      <c r="H23" s="29"/>
    </row>
    <row r="24" spans="1:12">
      <c r="A24" s="291"/>
      <c r="B24" s="294"/>
      <c r="C24" s="29"/>
      <c r="D24" s="29"/>
      <c r="E24" s="215"/>
      <c r="F24" s="215"/>
      <c r="G24" s="38"/>
      <c r="H24" s="29"/>
    </row>
    <row r="25" spans="1:12">
      <c r="A25" s="291"/>
      <c r="B25" s="294"/>
      <c r="C25" s="29"/>
      <c r="D25" s="29"/>
      <c r="E25" s="215"/>
      <c r="F25" s="215"/>
      <c r="G25" s="29"/>
      <c r="H25" s="29"/>
    </row>
    <row r="26" spans="1:12">
      <c r="A26" s="291"/>
      <c r="B26" s="294"/>
      <c r="C26" s="27"/>
      <c r="D26" s="29"/>
      <c r="E26" s="29"/>
      <c r="F26" s="29"/>
      <c r="G26" s="29"/>
      <c r="H26" s="27"/>
    </row>
    <row r="27" spans="1:12">
      <c r="A27" s="291"/>
      <c r="B27" s="294"/>
      <c r="C27" s="295"/>
      <c r="D27" s="295"/>
      <c r="E27" s="294"/>
      <c r="F27" s="294"/>
      <c r="G27" s="29"/>
      <c r="H27" s="295"/>
    </row>
    <row r="28" spans="1:12">
      <c r="A28" s="291"/>
      <c r="B28" s="294"/>
      <c r="C28" s="296"/>
      <c r="D28" s="294"/>
      <c r="E28" s="29"/>
      <c r="F28" s="29"/>
      <c r="G28" s="29"/>
      <c r="H28" s="294"/>
    </row>
    <row r="29" spans="1:12">
      <c r="A29" s="291"/>
      <c r="B29" s="294"/>
      <c r="C29" s="296"/>
      <c r="D29" s="294"/>
      <c r="E29" s="294"/>
      <c r="F29" s="294"/>
      <c r="G29" s="294"/>
      <c r="H29" s="294"/>
    </row>
    <row r="30" spans="1:12">
      <c r="A30" s="291"/>
      <c r="B30" s="294"/>
      <c r="C30" s="296"/>
      <c r="D30" s="294"/>
      <c r="E30" s="294"/>
      <c r="F30" s="294"/>
      <c r="G30" s="294"/>
      <c r="H30" s="294"/>
    </row>
    <row r="31" spans="1:12">
      <c r="A31" s="291"/>
      <c r="B31" s="294"/>
      <c r="C31" s="296"/>
      <c r="D31" s="294"/>
      <c r="E31" s="294"/>
      <c r="F31" s="294"/>
      <c r="G31" s="294"/>
      <c r="H31" s="294"/>
    </row>
    <row r="32" spans="1:12">
      <c r="A32" s="291"/>
      <c r="B32" s="294"/>
      <c r="C32" s="296"/>
      <c r="D32" s="294"/>
      <c r="E32" s="294"/>
      <c r="F32" s="294"/>
      <c r="G32" s="294"/>
      <c r="H32" s="294"/>
    </row>
    <row r="33" spans="1:8">
      <c r="A33" s="291"/>
      <c r="B33" s="294"/>
      <c r="C33" s="296"/>
      <c r="D33" s="294"/>
      <c r="E33" s="294"/>
      <c r="F33" s="294"/>
      <c r="G33" s="294"/>
      <c r="H33" s="294"/>
    </row>
    <row r="34" spans="1:8">
      <c r="A34" s="291"/>
      <c r="B34" s="294"/>
      <c r="E34" s="294"/>
      <c r="F34" s="294"/>
    </row>
    <row r="35" spans="1:8">
      <c r="A35" s="291"/>
      <c r="B35" s="294"/>
      <c r="E35" s="294"/>
      <c r="F35" s="294"/>
    </row>
    <row r="36" spans="1:8">
      <c r="B36" s="294"/>
      <c r="C36" s="296"/>
      <c r="E36" s="294"/>
      <c r="F36" s="294"/>
    </row>
    <row r="37" spans="1:8">
      <c r="C37" s="296"/>
    </row>
    <row r="55" spans="1:3" s="212" customFormat="1">
      <c r="A55" s="289"/>
      <c r="B55" s="290"/>
      <c r="C55" s="97"/>
    </row>
    <row r="56" spans="1:3" s="212" customFormat="1">
      <c r="A56" s="289"/>
      <c r="B56" s="290"/>
      <c r="C56" s="97"/>
    </row>
    <row r="57" spans="1:3" s="212" customFormat="1">
      <c r="A57" s="289"/>
      <c r="B57" s="290"/>
      <c r="C57" s="97"/>
    </row>
    <row r="58" spans="1:3" s="212" customFormat="1">
      <c r="A58" s="289"/>
      <c r="B58" s="290"/>
      <c r="C58" s="97"/>
    </row>
    <row r="59" spans="1:3" s="212" customFormat="1">
      <c r="A59" s="289"/>
      <c r="B59" s="290"/>
      <c r="C59" s="97"/>
    </row>
    <row r="60" spans="1:3" s="212" customFormat="1">
      <c r="A60" s="289"/>
      <c r="B60" s="290"/>
      <c r="C60" s="97"/>
    </row>
  </sheetData>
  <pageMargins left="0.75" right="0.75" top="1" bottom="1" header="0.5" footer="0.5"/>
  <pageSetup scale="78" orientation="portrait" r:id="rId1"/>
  <headerFooter alignWithMargins="0"/>
  <colBreaks count="1" manualBreakCount="1">
    <brk id="9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0"/>
  <sheetViews>
    <sheetView showGridLines="0" zoomScaleNormal="100" workbookViewId="0"/>
  </sheetViews>
  <sheetFormatPr defaultRowHeight="15"/>
  <cols>
    <col min="1" max="1" width="13.5703125" style="31" customWidth="1"/>
    <col min="2" max="2" width="13.5703125" style="47" customWidth="1"/>
    <col min="3" max="3" width="13.5703125" style="26" customWidth="1"/>
    <col min="4" max="4" width="8.85546875" style="11" customWidth="1"/>
    <col min="5" max="5" width="12.7109375" style="11" bestFit="1" customWidth="1"/>
    <col min="6" max="6" width="17" style="11" bestFit="1" customWidth="1"/>
    <col min="7" max="7" width="9.140625" style="11"/>
    <col min="8" max="8" width="13.85546875" style="11" bestFit="1" customWidth="1"/>
    <col min="9" max="10" width="9.28515625" style="11" bestFit="1" customWidth="1"/>
    <col min="11" max="11" width="9.140625" style="11"/>
    <col min="12" max="12" width="9.28515625" style="11" bestFit="1" customWidth="1"/>
    <col min="13" max="255" width="9.140625" style="11"/>
    <col min="256" max="256" width="26.140625" style="11" customWidth="1"/>
    <col min="257" max="257" width="16.5703125" style="11" customWidth="1"/>
    <col min="258" max="258" width="13" style="11" bestFit="1" customWidth="1"/>
    <col min="259" max="259" width="17" style="11" bestFit="1" customWidth="1"/>
    <col min="260" max="260" width="8.85546875" style="11" customWidth="1"/>
    <col min="261" max="261" width="12.7109375" style="11" bestFit="1" customWidth="1"/>
    <col min="262" max="262" width="17" style="11" bestFit="1" customWidth="1"/>
    <col min="263" max="263" width="9.140625" style="11"/>
    <col min="264" max="264" width="13.85546875" style="11" bestFit="1" customWidth="1"/>
    <col min="265" max="266" width="9.28515625" style="11" bestFit="1" customWidth="1"/>
    <col min="267" max="267" width="9.140625" style="11"/>
    <col min="268" max="268" width="9.28515625" style="11" bestFit="1" customWidth="1"/>
    <col min="269" max="511" width="9.140625" style="11"/>
    <col min="512" max="512" width="26.140625" style="11" customWidth="1"/>
    <col min="513" max="513" width="16.5703125" style="11" customWidth="1"/>
    <col min="514" max="514" width="13" style="11" bestFit="1" customWidth="1"/>
    <col min="515" max="515" width="17" style="11" bestFit="1" customWidth="1"/>
    <col min="516" max="516" width="8.85546875" style="11" customWidth="1"/>
    <col min="517" max="517" width="12.7109375" style="11" bestFit="1" customWidth="1"/>
    <col min="518" max="518" width="17" style="11" bestFit="1" customWidth="1"/>
    <col min="519" max="519" width="9.140625" style="11"/>
    <col min="520" max="520" width="13.85546875" style="11" bestFit="1" customWidth="1"/>
    <col min="521" max="522" width="9.28515625" style="11" bestFit="1" customWidth="1"/>
    <col min="523" max="523" width="9.140625" style="11"/>
    <col min="524" max="524" width="9.28515625" style="11" bestFit="1" customWidth="1"/>
    <col min="525" max="767" width="9.140625" style="11"/>
    <col min="768" max="768" width="26.140625" style="11" customWidth="1"/>
    <col min="769" max="769" width="16.5703125" style="11" customWidth="1"/>
    <col min="770" max="770" width="13" style="11" bestFit="1" customWidth="1"/>
    <col min="771" max="771" width="17" style="11" bestFit="1" customWidth="1"/>
    <col min="772" max="772" width="8.85546875" style="11" customWidth="1"/>
    <col min="773" max="773" width="12.7109375" style="11" bestFit="1" customWidth="1"/>
    <col min="774" max="774" width="17" style="11" bestFit="1" customWidth="1"/>
    <col min="775" max="775" width="9.140625" style="11"/>
    <col min="776" max="776" width="13.85546875" style="11" bestFit="1" customWidth="1"/>
    <col min="777" max="778" width="9.28515625" style="11" bestFit="1" customWidth="1"/>
    <col min="779" max="779" width="9.140625" style="11"/>
    <col min="780" max="780" width="9.28515625" style="11" bestFit="1" customWidth="1"/>
    <col min="781" max="1023" width="9.140625" style="11"/>
    <col min="1024" max="1024" width="26.140625" style="11" customWidth="1"/>
    <col min="1025" max="1025" width="16.5703125" style="11" customWidth="1"/>
    <col min="1026" max="1026" width="13" style="11" bestFit="1" customWidth="1"/>
    <col min="1027" max="1027" width="17" style="11" bestFit="1" customWidth="1"/>
    <col min="1028" max="1028" width="8.85546875" style="11" customWidth="1"/>
    <col min="1029" max="1029" width="12.7109375" style="11" bestFit="1" customWidth="1"/>
    <col min="1030" max="1030" width="17" style="11" bestFit="1" customWidth="1"/>
    <col min="1031" max="1031" width="9.140625" style="11"/>
    <col min="1032" max="1032" width="13.85546875" style="11" bestFit="1" customWidth="1"/>
    <col min="1033" max="1034" width="9.28515625" style="11" bestFit="1" customWidth="1"/>
    <col min="1035" max="1035" width="9.140625" style="11"/>
    <col min="1036" max="1036" width="9.28515625" style="11" bestFit="1" customWidth="1"/>
    <col min="1037" max="1279" width="9.140625" style="11"/>
    <col min="1280" max="1280" width="26.140625" style="11" customWidth="1"/>
    <col min="1281" max="1281" width="16.5703125" style="11" customWidth="1"/>
    <col min="1282" max="1282" width="13" style="11" bestFit="1" customWidth="1"/>
    <col min="1283" max="1283" width="17" style="11" bestFit="1" customWidth="1"/>
    <col min="1284" max="1284" width="8.85546875" style="11" customWidth="1"/>
    <col min="1285" max="1285" width="12.7109375" style="11" bestFit="1" customWidth="1"/>
    <col min="1286" max="1286" width="17" style="11" bestFit="1" customWidth="1"/>
    <col min="1287" max="1287" width="9.140625" style="11"/>
    <col min="1288" max="1288" width="13.85546875" style="11" bestFit="1" customWidth="1"/>
    <col min="1289" max="1290" width="9.28515625" style="11" bestFit="1" customWidth="1"/>
    <col min="1291" max="1291" width="9.140625" style="11"/>
    <col min="1292" max="1292" width="9.28515625" style="11" bestFit="1" customWidth="1"/>
    <col min="1293" max="1535" width="9.140625" style="11"/>
    <col min="1536" max="1536" width="26.140625" style="11" customWidth="1"/>
    <col min="1537" max="1537" width="16.5703125" style="11" customWidth="1"/>
    <col min="1538" max="1538" width="13" style="11" bestFit="1" customWidth="1"/>
    <col min="1539" max="1539" width="17" style="11" bestFit="1" customWidth="1"/>
    <col min="1540" max="1540" width="8.85546875" style="11" customWidth="1"/>
    <col min="1541" max="1541" width="12.7109375" style="11" bestFit="1" customWidth="1"/>
    <col min="1542" max="1542" width="17" style="11" bestFit="1" customWidth="1"/>
    <col min="1543" max="1543" width="9.140625" style="11"/>
    <col min="1544" max="1544" width="13.85546875" style="11" bestFit="1" customWidth="1"/>
    <col min="1545" max="1546" width="9.28515625" style="11" bestFit="1" customWidth="1"/>
    <col min="1547" max="1547" width="9.140625" style="11"/>
    <col min="1548" max="1548" width="9.28515625" style="11" bestFit="1" customWidth="1"/>
    <col min="1549" max="1791" width="9.140625" style="11"/>
    <col min="1792" max="1792" width="26.140625" style="11" customWidth="1"/>
    <col min="1793" max="1793" width="16.5703125" style="11" customWidth="1"/>
    <col min="1794" max="1794" width="13" style="11" bestFit="1" customWidth="1"/>
    <col min="1795" max="1795" width="17" style="11" bestFit="1" customWidth="1"/>
    <col min="1796" max="1796" width="8.85546875" style="11" customWidth="1"/>
    <col min="1797" max="1797" width="12.7109375" style="11" bestFit="1" customWidth="1"/>
    <col min="1798" max="1798" width="17" style="11" bestFit="1" customWidth="1"/>
    <col min="1799" max="1799" width="9.140625" style="11"/>
    <col min="1800" max="1800" width="13.85546875" style="11" bestFit="1" customWidth="1"/>
    <col min="1801" max="1802" width="9.28515625" style="11" bestFit="1" customWidth="1"/>
    <col min="1803" max="1803" width="9.140625" style="11"/>
    <col min="1804" max="1804" width="9.28515625" style="11" bestFit="1" customWidth="1"/>
    <col min="1805" max="2047" width="9.140625" style="11"/>
    <col min="2048" max="2048" width="26.140625" style="11" customWidth="1"/>
    <col min="2049" max="2049" width="16.5703125" style="11" customWidth="1"/>
    <col min="2050" max="2050" width="13" style="11" bestFit="1" customWidth="1"/>
    <col min="2051" max="2051" width="17" style="11" bestFit="1" customWidth="1"/>
    <col min="2052" max="2052" width="8.85546875" style="11" customWidth="1"/>
    <col min="2053" max="2053" width="12.7109375" style="11" bestFit="1" customWidth="1"/>
    <col min="2054" max="2054" width="17" style="11" bestFit="1" customWidth="1"/>
    <col min="2055" max="2055" width="9.140625" style="11"/>
    <col min="2056" max="2056" width="13.85546875" style="11" bestFit="1" customWidth="1"/>
    <col min="2057" max="2058" width="9.28515625" style="11" bestFit="1" customWidth="1"/>
    <col min="2059" max="2059" width="9.140625" style="11"/>
    <col min="2060" max="2060" width="9.28515625" style="11" bestFit="1" customWidth="1"/>
    <col min="2061" max="2303" width="9.140625" style="11"/>
    <col min="2304" max="2304" width="26.140625" style="11" customWidth="1"/>
    <col min="2305" max="2305" width="16.5703125" style="11" customWidth="1"/>
    <col min="2306" max="2306" width="13" style="11" bestFit="1" customWidth="1"/>
    <col min="2307" max="2307" width="17" style="11" bestFit="1" customWidth="1"/>
    <col min="2308" max="2308" width="8.85546875" style="11" customWidth="1"/>
    <col min="2309" max="2309" width="12.7109375" style="11" bestFit="1" customWidth="1"/>
    <col min="2310" max="2310" width="17" style="11" bestFit="1" customWidth="1"/>
    <col min="2311" max="2311" width="9.140625" style="11"/>
    <col min="2312" max="2312" width="13.85546875" style="11" bestFit="1" customWidth="1"/>
    <col min="2313" max="2314" width="9.28515625" style="11" bestFit="1" customWidth="1"/>
    <col min="2315" max="2315" width="9.140625" style="11"/>
    <col min="2316" max="2316" width="9.28515625" style="11" bestFit="1" customWidth="1"/>
    <col min="2317" max="2559" width="9.140625" style="11"/>
    <col min="2560" max="2560" width="26.140625" style="11" customWidth="1"/>
    <col min="2561" max="2561" width="16.5703125" style="11" customWidth="1"/>
    <col min="2562" max="2562" width="13" style="11" bestFit="1" customWidth="1"/>
    <col min="2563" max="2563" width="17" style="11" bestFit="1" customWidth="1"/>
    <col min="2564" max="2564" width="8.85546875" style="11" customWidth="1"/>
    <col min="2565" max="2565" width="12.7109375" style="11" bestFit="1" customWidth="1"/>
    <col min="2566" max="2566" width="17" style="11" bestFit="1" customWidth="1"/>
    <col min="2567" max="2567" width="9.140625" style="11"/>
    <col min="2568" max="2568" width="13.85546875" style="11" bestFit="1" customWidth="1"/>
    <col min="2569" max="2570" width="9.28515625" style="11" bestFit="1" customWidth="1"/>
    <col min="2571" max="2571" width="9.140625" style="11"/>
    <col min="2572" max="2572" width="9.28515625" style="11" bestFit="1" customWidth="1"/>
    <col min="2573" max="2815" width="9.140625" style="11"/>
    <col min="2816" max="2816" width="26.140625" style="11" customWidth="1"/>
    <col min="2817" max="2817" width="16.5703125" style="11" customWidth="1"/>
    <col min="2818" max="2818" width="13" style="11" bestFit="1" customWidth="1"/>
    <col min="2819" max="2819" width="17" style="11" bestFit="1" customWidth="1"/>
    <col min="2820" max="2820" width="8.85546875" style="11" customWidth="1"/>
    <col min="2821" max="2821" width="12.7109375" style="11" bestFit="1" customWidth="1"/>
    <col min="2822" max="2822" width="17" style="11" bestFit="1" customWidth="1"/>
    <col min="2823" max="2823" width="9.140625" style="11"/>
    <col min="2824" max="2824" width="13.85546875" style="11" bestFit="1" customWidth="1"/>
    <col min="2825" max="2826" width="9.28515625" style="11" bestFit="1" customWidth="1"/>
    <col min="2827" max="2827" width="9.140625" style="11"/>
    <col min="2828" max="2828" width="9.28515625" style="11" bestFit="1" customWidth="1"/>
    <col min="2829" max="3071" width="9.140625" style="11"/>
    <col min="3072" max="3072" width="26.140625" style="11" customWidth="1"/>
    <col min="3073" max="3073" width="16.5703125" style="11" customWidth="1"/>
    <col min="3074" max="3074" width="13" style="11" bestFit="1" customWidth="1"/>
    <col min="3075" max="3075" width="17" style="11" bestFit="1" customWidth="1"/>
    <col min="3076" max="3076" width="8.85546875" style="11" customWidth="1"/>
    <col min="3077" max="3077" width="12.7109375" style="11" bestFit="1" customWidth="1"/>
    <col min="3078" max="3078" width="17" style="11" bestFit="1" customWidth="1"/>
    <col min="3079" max="3079" width="9.140625" style="11"/>
    <col min="3080" max="3080" width="13.85546875" style="11" bestFit="1" customWidth="1"/>
    <col min="3081" max="3082" width="9.28515625" style="11" bestFit="1" customWidth="1"/>
    <col min="3083" max="3083" width="9.140625" style="11"/>
    <col min="3084" max="3084" width="9.28515625" style="11" bestFit="1" customWidth="1"/>
    <col min="3085" max="3327" width="9.140625" style="11"/>
    <col min="3328" max="3328" width="26.140625" style="11" customWidth="1"/>
    <col min="3329" max="3329" width="16.5703125" style="11" customWidth="1"/>
    <col min="3330" max="3330" width="13" style="11" bestFit="1" customWidth="1"/>
    <col min="3331" max="3331" width="17" style="11" bestFit="1" customWidth="1"/>
    <col min="3332" max="3332" width="8.85546875" style="11" customWidth="1"/>
    <col min="3333" max="3333" width="12.7109375" style="11" bestFit="1" customWidth="1"/>
    <col min="3334" max="3334" width="17" style="11" bestFit="1" customWidth="1"/>
    <col min="3335" max="3335" width="9.140625" style="11"/>
    <col min="3336" max="3336" width="13.85546875" style="11" bestFit="1" customWidth="1"/>
    <col min="3337" max="3338" width="9.28515625" style="11" bestFit="1" customWidth="1"/>
    <col min="3339" max="3339" width="9.140625" style="11"/>
    <col min="3340" max="3340" width="9.28515625" style="11" bestFit="1" customWidth="1"/>
    <col min="3341" max="3583" width="9.140625" style="11"/>
    <col min="3584" max="3584" width="26.140625" style="11" customWidth="1"/>
    <col min="3585" max="3585" width="16.5703125" style="11" customWidth="1"/>
    <col min="3586" max="3586" width="13" style="11" bestFit="1" customWidth="1"/>
    <col min="3587" max="3587" width="17" style="11" bestFit="1" customWidth="1"/>
    <col min="3588" max="3588" width="8.85546875" style="11" customWidth="1"/>
    <col min="3589" max="3589" width="12.7109375" style="11" bestFit="1" customWidth="1"/>
    <col min="3590" max="3590" width="17" style="11" bestFit="1" customWidth="1"/>
    <col min="3591" max="3591" width="9.140625" style="11"/>
    <col min="3592" max="3592" width="13.85546875" style="11" bestFit="1" customWidth="1"/>
    <col min="3593" max="3594" width="9.28515625" style="11" bestFit="1" customWidth="1"/>
    <col min="3595" max="3595" width="9.140625" style="11"/>
    <col min="3596" max="3596" width="9.28515625" style="11" bestFit="1" customWidth="1"/>
    <col min="3597" max="3839" width="9.140625" style="11"/>
    <col min="3840" max="3840" width="26.140625" style="11" customWidth="1"/>
    <col min="3841" max="3841" width="16.5703125" style="11" customWidth="1"/>
    <col min="3842" max="3842" width="13" style="11" bestFit="1" customWidth="1"/>
    <col min="3843" max="3843" width="17" style="11" bestFit="1" customWidth="1"/>
    <col min="3844" max="3844" width="8.85546875" style="11" customWidth="1"/>
    <col min="3845" max="3845" width="12.7109375" style="11" bestFit="1" customWidth="1"/>
    <col min="3846" max="3846" width="17" style="11" bestFit="1" customWidth="1"/>
    <col min="3847" max="3847" width="9.140625" style="11"/>
    <col min="3848" max="3848" width="13.85546875" style="11" bestFit="1" customWidth="1"/>
    <col min="3849" max="3850" width="9.28515625" style="11" bestFit="1" customWidth="1"/>
    <col min="3851" max="3851" width="9.140625" style="11"/>
    <col min="3852" max="3852" width="9.28515625" style="11" bestFit="1" customWidth="1"/>
    <col min="3853" max="4095" width="9.140625" style="11"/>
    <col min="4096" max="4096" width="26.140625" style="11" customWidth="1"/>
    <col min="4097" max="4097" width="16.5703125" style="11" customWidth="1"/>
    <col min="4098" max="4098" width="13" style="11" bestFit="1" customWidth="1"/>
    <col min="4099" max="4099" width="17" style="11" bestFit="1" customWidth="1"/>
    <col min="4100" max="4100" width="8.85546875" style="11" customWidth="1"/>
    <col min="4101" max="4101" width="12.7109375" style="11" bestFit="1" customWidth="1"/>
    <col min="4102" max="4102" width="17" style="11" bestFit="1" customWidth="1"/>
    <col min="4103" max="4103" width="9.140625" style="11"/>
    <col min="4104" max="4104" width="13.85546875" style="11" bestFit="1" customWidth="1"/>
    <col min="4105" max="4106" width="9.28515625" style="11" bestFit="1" customWidth="1"/>
    <col min="4107" max="4107" width="9.140625" style="11"/>
    <col min="4108" max="4108" width="9.28515625" style="11" bestFit="1" customWidth="1"/>
    <col min="4109" max="4351" width="9.140625" style="11"/>
    <col min="4352" max="4352" width="26.140625" style="11" customWidth="1"/>
    <col min="4353" max="4353" width="16.5703125" style="11" customWidth="1"/>
    <col min="4354" max="4354" width="13" style="11" bestFit="1" customWidth="1"/>
    <col min="4355" max="4355" width="17" style="11" bestFit="1" customWidth="1"/>
    <col min="4356" max="4356" width="8.85546875" style="11" customWidth="1"/>
    <col min="4357" max="4357" width="12.7109375" style="11" bestFit="1" customWidth="1"/>
    <col min="4358" max="4358" width="17" style="11" bestFit="1" customWidth="1"/>
    <col min="4359" max="4359" width="9.140625" style="11"/>
    <col min="4360" max="4360" width="13.85546875" style="11" bestFit="1" customWidth="1"/>
    <col min="4361" max="4362" width="9.28515625" style="11" bestFit="1" customWidth="1"/>
    <col min="4363" max="4363" width="9.140625" style="11"/>
    <col min="4364" max="4364" width="9.28515625" style="11" bestFit="1" customWidth="1"/>
    <col min="4365" max="4607" width="9.140625" style="11"/>
    <col min="4608" max="4608" width="26.140625" style="11" customWidth="1"/>
    <col min="4609" max="4609" width="16.5703125" style="11" customWidth="1"/>
    <col min="4610" max="4610" width="13" style="11" bestFit="1" customWidth="1"/>
    <col min="4611" max="4611" width="17" style="11" bestFit="1" customWidth="1"/>
    <col min="4612" max="4612" width="8.85546875" style="11" customWidth="1"/>
    <col min="4613" max="4613" width="12.7109375" style="11" bestFit="1" customWidth="1"/>
    <col min="4614" max="4614" width="17" style="11" bestFit="1" customWidth="1"/>
    <col min="4615" max="4615" width="9.140625" style="11"/>
    <col min="4616" max="4616" width="13.85546875" style="11" bestFit="1" customWidth="1"/>
    <col min="4617" max="4618" width="9.28515625" style="11" bestFit="1" customWidth="1"/>
    <col min="4619" max="4619" width="9.140625" style="11"/>
    <col min="4620" max="4620" width="9.28515625" style="11" bestFit="1" customWidth="1"/>
    <col min="4621" max="4863" width="9.140625" style="11"/>
    <col min="4864" max="4864" width="26.140625" style="11" customWidth="1"/>
    <col min="4865" max="4865" width="16.5703125" style="11" customWidth="1"/>
    <col min="4866" max="4866" width="13" style="11" bestFit="1" customWidth="1"/>
    <col min="4867" max="4867" width="17" style="11" bestFit="1" customWidth="1"/>
    <col min="4868" max="4868" width="8.85546875" style="11" customWidth="1"/>
    <col min="4869" max="4869" width="12.7109375" style="11" bestFit="1" customWidth="1"/>
    <col min="4870" max="4870" width="17" style="11" bestFit="1" customWidth="1"/>
    <col min="4871" max="4871" width="9.140625" style="11"/>
    <col min="4872" max="4872" width="13.85546875" style="11" bestFit="1" customWidth="1"/>
    <col min="4873" max="4874" width="9.28515625" style="11" bestFit="1" customWidth="1"/>
    <col min="4875" max="4875" width="9.140625" style="11"/>
    <col min="4876" max="4876" width="9.28515625" style="11" bestFit="1" customWidth="1"/>
    <col min="4877" max="5119" width="9.140625" style="11"/>
    <col min="5120" max="5120" width="26.140625" style="11" customWidth="1"/>
    <col min="5121" max="5121" width="16.5703125" style="11" customWidth="1"/>
    <col min="5122" max="5122" width="13" style="11" bestFit="1" customWidth="1"/>
    <col min="5123" max="5123" width="17" style="11" bestFit="1" customWidth="1"/>
    <col min="5124" max="5124" width="8.85546875" style="11" customWidth="1"/>
    <col min="5125" max="5125" width="12.7109375" style="11" bestFit="1" customWidth="1"/>
    <col min="5126" max="5126" width="17" style="11" bestFit="1" customWidth="1"/>
    <col min="5127" max="5127" width="9.140625" style="11"/>
    <col min="5128" max="5128" width="13.85546875" style="11" bestFit="1" customWidth="1"/>
    <col min="5129" max="5130" width="9.28515625" style="11" bestFit="1" customWidth="1"/>
    <col min="5131" max="5131" width="9.140625" style="11"/>
    <col min="5132" max="5132" width="9.28515625" style="11" bestFit="1" customWidth="1"/>
    <col min="5133" max="5375" width="9.140625" style="11"/>
    <col min="5376" max="5376" width="26.140625" style="11" customWidth="1"/>
    <col min="5377" max="5377" width="16.5703125" style="11" customWidth="1"/>
    <col min="5378" max="5378" width="13" style="11" bestFit="1" customWidth="1"/>
    <col min="5379" max="5379" width="17" style="11" bestFit="1" customWidth="1"/>
    <col min="5380" max="5380" width="8.85546875" style="11" customWidth="1"/>
    <col min="5381" max="5381" width="12.7109375" style="11" bestFit="1" customWidth="1"/>
    <col min="5382" max="5382" width="17" style="11" bestFit="1" customWidth="1"/>
    <col min="5383" max="5383" width="9.140625" style="11"/>
    <col min="5384" max="5384" width="13.85546875" style="11" bestFit="1" customWidth="1"/>
    <col min="5385" max="5386" width="9.28515625" style="11" bestFit="1" customWidth="1"/>
    <col min="5387" max="5387" width="9.140625" style="11"/>
    <col min="5388" max="5388" width="9.28515625" style="11" bestFit="1" customWidth="1"/>
    <col min="5389" max="5631" width="9.140625" style="11"/>
    <col min="5632" max="5632" width="26.140625" style="11" customWidth="1"/>
    <col min="5633" max="5633" width="16.5703125" style="11" customWidth="1"/>
    <col min="5634" max="5634" width="13" style="11" bestFit="1" customWidth="1"/>
    <col min="5635" max="5635" width="17" style="11" bestFit="1" customWidth="1"/>
    <col min="5636" max="5636" width="8.85546875" style="11" customWidth="1"/>
    <col min="5637" max="5637" width="12.7109375" style="11" bestFit="1" customWidth="1"/>
    <col min="5638" max="5638" width="17" style="11" bestFit="1" customWidth="1"/>
    <col min="5639" max="5639" width="9.140625" style="11"/>
    <col min="5640" max="5640" width="13.85546875" style="11" bestFit="1" customWidth="1"/>
    <col min="5641" max="5642" width="9.28515625" style="11" bestFit="1" customWidth="1"/>
    <col min="5643" max="5643" width="9.140625" style="11"/>
    <col min="5644" max="5644" width="9.28515625" style="11" bestFit="1" customWidth="1"/>
    <col min="5645" max="5887" width="9.140625" style="11"/>
    <col min="5888" max="5888" width="26.140625" style="11" customWidth="1"/>
    <col min="5889" max="5889" width="16.5703125" style="11" customWidth="1"/>
    <col min="5890" max="5890" width="13" style="11" bestFit="1" customWidth="1"/>
    <col min="5891" max="5891" width="17" style="11" bestFit="1" customWidth="1"/>
    <col min="5892" max="5892" width="8.85546875" style="11" customWidth="1"/>
    <col min="5893" max="5893" width="12.7109375" style="11" bestFit="1" customWidth="1"/>
    <col min="5894" max="5894" width="17" style="11" bestFit="1" customWidth="1"/>
    <col min="5895" max="5895" width="9.140625" style="11"/>
    <col min="5896" max="5896" width="13.85546875" style="11" bestFit="1" customWidth="1"/>
    <col min="5897" max="5898" width="9.28515625" style="11" bestFit="1" customWidth="1"/>
    <col min="5899" max="5899" width="9.140625" style="11"/>
    <col min="5900" max="5900" width="9.28515625" style="11" bestFit="1" customWidth="1"/>
    <col min="5901" max="6143" width="9.140625" style="11"/>
    <col min="6144" max="6144" width="26.140625" style="11" customWidth="1"/>
    <col min="6145" max="6145" width="16.5703125" style="11" customWidth="1"/>
    <col min="6146" max="6146" width="13" style="11" bestFit="1" customWidth="1"/>
    <col min="6147" max="6147" width="17" style="11" bestFit="1" customWidth="1"/>
    <col min="6148" max="6148" width="8.85546875" style="11" customWidth="1"/>
    <col min="6149" max="6149" width="12.7109375" style="11" bestFit="1" customWidth="1"/>
    <col min="6150" max="6150" width="17" style="11" bestFit="1" customWidth="1"/>
    <col min="6151" max="6151" width="9.140625" style="11"/>
    <col min="6152" max="6152" width="13.85546875" style="11" bestFit="1" customWidth="1"/>
    <col min="6153" max="6154" width="9.28515625" style="11" bestFit="1" customWidth="1"/>
    <col min="6155" max="6155" width="9.140625" style="11"/>
    <col min="6156" max="6156" width="9.28515625" style="11" bestFit="1" customWidth="1"/>
    <col min="6157" max="6399" width="9.140625" style="11"/>
    <col min="6400" max="6400" width="26.140625" style="11" customWidth="1"/>
    <col min="6401" max="6401" width="16.5703125" style="11" customWidth="1"/>
    <col min="6402" max="6402" width="13" style="11" bestFit="1" customWidth="1"/>
    <col min="6403" max="6403" width="17" style="11" bestFit="1" customWidth="1"/>
    <col min="6404" max="6404" width="8.85546875" style="11" customWidth="1"/>
    <col min="6405" max="6405" width="12.7109375" style="11" bestFit="1" customWidth="1"/>
    <col min="6406" max="6406" width="17" style="11" bestFit="1" customWidth="1"/>
    <col min="6407" max="6407" width="9.140625" style="11"/>
    <col min="6408" max="6408" width="13.85546875" style="11" bestFit="1" customWidth="1"/>
    <col min="6409" max="6410" width="9.28515625" style="11" bestFit="1" customWidth="1"/>
    <col min="6411" max="6411" width="9.140625" style="11"/>
    <col min="6412" max="6412" width="9.28515625" style="11" bestFit="1" customWidth="1"/>
    <col min="6413" max="6655" width="9.140625" style="11"/>
    <col min="6656" max="6656" width="26.140625" style="11" customWidth="1"/>
    <col min="6657" max="6657" width="16.5703125" style="11" customWidth="1"/>
    <col min="6658" max="6658" width="13" style="11" bestFit="1" customWidth="1"/>
    <col min="6659" max="6659" width="17" style="11" bestFit="1" customWidth="1"/>
    <col min="6660" max="6660" width="8.85546875" style="11" customWidth="1"/>
    <col min="6661" max="6661" width="12.7109375" style="11" bestFit="1" customWidth="1"/>
    <col min="6662" max="6662" width="17" style="11" bestFit="1" customWidth="1"/>
    <col min="6663" max="6663" width="9.140625" style="11"/>
    <col min="6664" max="6664" width="13.85546875" style="11" bestFit="1" customWidth="1"/>
    <col min="6665" max="6666" width="9.28515625" style="11" bestFit="1" customWidth="1"/>
    <col min="6667" max="6667" width="9.140625" style="11"/>
    <col min="6668" max="6668" width="9.28515625" style="11" bestFit="1" customWidth="1"/>
    <col min="6669" max="6911" width="9.140625" style="11"/>
    <col min="6912" max="6912" width="26.140625" style="11" customWidth="1"/>
    <col min="6913" max="6913" width="16.5703125" style="11" customWidth="1"/>
    <col min="6914" max="6914" width="13" style="11" bestFit="1" customWidth="1"/>
    <col min="6915" max="6915" width="17" style="11" bestFit="1" customWidth="1"/>
    <col min="6916" max="6916" width="8.85546875" style="11" customWidth="1"/>
    <col min="6917" max="6917" width="12.7109375" style="11" bestFit="1" customWidth="1"/>
    <col min="6918" max="6918" width="17" style="11" bestFit="1" customWidth="1"/>
    <col min="6919" max="6919" width="9.140625" style="11"/>
    <col min="6920" max="6920" width="13.85546875" style="11" bestFit="1" customWidth="1"/>
    <col min="6921" max="6922" width="9.28515625" style="11" bestFit="1" customWidth="1"/>
    <col min="6923" max="6923" width="9.140625" style="11"/>
    <col min="6924" max="6924" width="9.28515625" style="11" bestFit="1" customWidth="1"/>
    <col min="6925" max="7167" width="9.140625" style="11"/>
    <col min="7168" max="7168" width="26.140625" style="11" customWidth="1"/>
    <col min="7169" max="7169" width="16.5703125" style="11" customWidth="1"/>
    <col min="7170" max="7170" width="13" style="11" bestFit="1" customWidth="1"/>
    <col min="7171" max="7171" width="17" style="11" bestFit="1" customWidth="1"/>
    <col min="7172" max="7172" width="8.85546875" style="11" customWidth="1"/>
    <col min="7173" max="7173" width="12.7109375" style="11" bestFit="1" customWidth="1"/>
    <col min="7174" max="7174" width="17" style="11" bestFit="1" customWidth="1"/>
    <col min="7175" max="7175" width="9.140625" style="11"/>
    <col min="7176" max="7176" width="13.85546875" style="11" bestFit="1" customWidth="1"/>
    <col min="7177" max="7178" width="9.28515625" style="11" bestFit="1" customWidth="1"/>
    <col min="7179" max="7179" width="9.140625" style="11"/>
    <col min="7180" max="7180" width="9.28515625" style="11" bestFit="1" customWidth="1"/>
    <col min="7181" max="7423" width="9.140625" style="11"/>
    <col min="7424" max="7424" width="26.140625" style="11" customWidth="1"/>
    <col min="7425" max="7425" width="16.5703125" style="11" customWidth="1"/>
    <col min="7426" max="7426" width="13" style="11" bestFit="1" customWidth="1"/>
    <col min="7427" max="7427" width="17" style="11" bestFit="1" customWidth="1"/>
    <col min="7428" max="7428" width="8.85546875" style="11" customWidth="1"/>
    <col min="7429" max="7429" width="12.7109375" style="11" bestFit="1" customWidth="1"/>
    <col min="7430" max="7430" width="17" style="11" bestFit="1" customWidth="1"/>
    <col min="7431" max="7431" width="9.140625" style="11"/>
    <col min="7432" max="7432" width="13.85546875" style="11" bestFit="1" customWidth="1"/>
    <col min="7433" max="7434" width="9.28515625" style="11" bestFit="1" customWidth="1"/>
    <col min="7435" max="7435" width="9.140625" style="11"/>
    <col min="7436" max="7436" width="9.28515625" style="11" bestFit="1" customWidth="1"/>
    <col min="7437" max="7679" width="9.140625" style="11"/>
    <col min="7680" max="7680" width="26.140625" style="11" customWidth="1"/>
    <col min="7681" max="7681" width="16.5703125" style="11" customWidth="1"/>
    <col min="7682" max="7682" width="13" style="11" bestFit="1" customWidth="1"/>
    <col min="7683" max="7683" width="17" style="11" bestFit="1" customWidth="1"/>
    <col min="7684" max="7684" width="8.85546875" style="11" customWidth="1"/>
    <col min="7685" max="7685" width="12.7109375" style="11" bestFit="1" customWidth="1"/>
    <col min="7686" max="7686" width="17" style="11" bestFit="1" customWidth="1"/>
    <col min="7687" max="7687" width="9.140625" style="11"/>
    <col min="7688" max="7688" width="13.85546875" style="11" bestFit="1" customWidth="1"/>
    <col min="7689" max="7690" width="9.28515625" style="11" bestFit="1" customWidth="1"/>
    <col min="7691" max="7691" width="9.140625" style="11"/>
    <col min="7692" max="7692" width="9.28515625" style="11" bestFit="1" customWidth="1"/>
    <col min="7693" max="7935" width="9.140625" style="11"/>
    <col min="7936" max="7936" width="26.140625" style="11" customWidth="1"/>
    <col min="7937" max="7937" width="16.5703125" style="11" customWidth="1"/>
    <col min="7938" max="7938" width="13" style="11" bestFit="1" customWidth="1"/>
    <col min="7939" max="7939" width="17" style="11" bestFit="1" customWidth="1"/>
    <col min="7940" max="7940" width="8.85546875" style="11" customWidth="1"/>
    <col min="7941" max="7941" width="12.7109375" style="11" bestFit="1" customWidth="1"/>
    <col min="7942" max="7942" width="17" style="11" bestFit="1" customWidth="1"/>
    <col min="7943" max="7943" width="9.140625" style="11"/>
    <col min="7944" max="7944" width="13.85546875" style="11" bestFit="1" customWidth="1"/>
    <col min="7945" max="7946" width="9.28515625" style="11" bestFit="1" customWidth="1"/>
    <col min="7947" max="7947" width="9.140625" style="11"/>
    <col min="7948" max="7948" width="9.28515625" style="11" bestFit="1" customWidth="1"/>
    <col min="7949" max="8191" width="9.140625" style="11"/>
    <col min="8192" max="8192" width="26.140625" style="11" customWidth="1"/>
    <col min="8193" max="8193" width="16.5703125" style="11" customWidth="1"/>
    <col min="8194" max="8194" width="13" style="11" bestFit="1" customWidth="1"/>
    <col min="8195" max="8195" width="17" style="11" bestFit="1" customWidth="1"/>
    <col min="8196" max="8196" width="8.85546875" style="11" customWidth="1"/>
    <col min="8197" max="8197" width="12.7109375" style="11" bestFit="1" customWidth="1"/>
    <col min="8198" max="8198" width="17" style="11" bestFit="1" customWidth="1"/>
    <col min="8199" max="8199" width="9.140625" style="11"/>
    <col min="8200" max="8200" width="13.85546875" style="11" bestFit="1" customWidth="1"/>
    <col min="8201" max="8202" width="9.28515625" style="11" bestFit="1" customWidth="1"/>
    <col min="8203" max="8203" width="9.140625" style="11"/>
    <col min="8204" max="8204" width="9.28515625" style="11" bestFit="1" customWidth="1"/>
    <col min="8205" max="8447" width="9.140625" style="11"/>
    <col min="8448" max="8448" width="26.140625" style="11" customWidth="1"/>
    <col min="8449" max="8449" width="16.5703125" style="11" customWidth="1"/>
    <col min="8450" max="8450" width="13" style="11" bestFit="1" customWidth="1"/>
    <col min="8451" max="8451" width="17" style="11" bestFit="1" customWidth="1"/>
    <col min="8452" max="8452" width="8.85546875" style="11" customWidth="1"/>
    <col min="8453" max="8453" width="12.7109375" style="11" bestFit="1" customWidth="1"/>
    <col min="8454" max="8454" width="17" style="11" bestFit="1" customWidth="1"/>
    <col min="8455" max="8455" width="9.140625" style="11"/>
    <col min="8456" max="8456" width="13.85546875" style="11" bestFit="1" customWidth="1"/>
    <col min="8457" max="8458" width="9.28515625" style="11" bestFit="1" customWidth="1"/>
    <col min="8459" max="8459" width="9.140625" style="11"/>
    <col min="8460" max="8460" width="9.28515625" style="11" bestFit="1" customWidth="1"/>
    <col min="8461" max="8703" width="9.140625" style="11"/>
    <col min="8704" max="8704" width="26.140625" style="11" customWidth="1"/>
    <col min="8705" max="8705" width="16.5703125" style="11" customWidth="1"/>
    <col min="8706" max="8706" width="13" style="11" bestFit="1" customWidth="1"/>
    <col min="8707" max="8707" width="17" style="11" bestFit="1" customWidth="1"/>
    <col min="8708" max="8708" width="8.85546875" style="11" customWidth="1"/>
    <col min="8709" max="8709" width="12.7109375" style="11" bestFit="1" customWidth="1"/>
    <col min="8710" max="8710" width="17" style="11" bestFit="1" customWidth="1"/>
    <col min="8711" max="8711" width="9.140625" style="11"/>
    <col min="8712" max="8712" width="13.85546875" style="11" bestFit="1" customWidth="1"/>
    <col min="8713" max="8714" width="9.28515625" style="11" bestFit="1" customWidth="1"/>
    <col min="8715" max="8715" width="9.140625" style="11"/>
    <col min="8716" max="8716" width="9.28515625" style="11" bestFit="1" customWidth="1"/>
    <col min="8717" max="8959" width="9.140625" style="11"/>
    <col min="8960" max="8960" width="26.140625" style="11" customWidth="1"/>
    <col min="8961" max="8961" width="16.5703125" style="11" customWidth="1"/>
    <col min="8962" max="8962" width="13" style="11" bestFit="1" customWidth="1"/>
    <col min="8963" max="8963" width="17" style="11" bestFit="1" customWidth="1"/>
    <col min="8964" max="8964" width="8.85546875" style="11" customWidth="1"/>
    <col min="8965" max="8965" width="12.7109375" style="11" bestFit="1" customWidth="1"/>
    <col min="8966" max="8966" width="17" style="11" bestFit="1" customWidth="1"/>
    <col min="8967" max="8967" width="9.140625" style="11"/>
    <col min="8968" max="8968" width="13.85546875" style="11" bestFit="1" customWidth="1"/>
    <col min="8969" max="8970" width="9.28515625" style="11" bestFit="1" customWidth="1"/>
    <col min="8971" max="8971" width="9.140625" style="11"/>
    <col min="8972" max="8972" width="9.28515625" style="11" bestFit="1" customWidth="1"/>
    <col min="8973" max="9215" width="9.140625" style="11"/>
    <col min="9216" max="9216" width="26.140625" style="11" customWidth="1"/>
    <col min="9217" max="9217" width="16.5703125" style="11" customWidth="1"/>
    <col min="9218" max="9218" width="13" style="11" bestFit="1" customWidth="1"/>
    <col min="9219" max="9219" width="17" style="11" bestFit="1" customWidth="1"/>
    <col min="9220" max="9220" width="8.85546875" style="11" customWidth="1"/>
    <col min="9221" max="9221" width="12.7109375" style="11" bestFit="1" customWidth="1"/>
    <col min="9222" max="9222" width="17" style="11" bestFit="1" customWidth="1"/>
    <col min="9223" max="9223" width="9.140625" style="11"/>
    <col min="9224" max="9224" width="13.85546875" style="11" bestFit="1" customWidth="1"/>
    <col min="9225" max="9226" width="9.28515625" style="11" bestFit="1" customWidth="1"/>
    <col min="9227" max="9227" width="9.140625" style="11"/>
    <col min="9228" max="9228" width="9.28515625" style="11" bestFit="1" customWidth="1"/>
    <col min="9229" max="9471" width="9.140625" style="11"/>
    <col min="9472" max="9472" width="26.140625" style="11" customWidth="1"/>
    <col min="9473" max="9473" width="16.5703125" style="11" customWidth="1"/>
    <col min="9474" max="9474" width="13" style="11" bestFit="1" customWidth="1"/>
    <col min="9475" max="9475" width="17" style="11" bestFit="1" customWidth="1"/>
    <col min="9476" max="9476" width="8.85546875" style="11" customWidth="1"/>
    <col min="9477" max="9477" width="12.7109375" style="11" bestFit="1" customWidth="1"/>
    <col min="9478" max="9478" width="17" style="11" bestFit="1" customWidth="1"/>
    <col min="9479" max="9479" width="9.140625" style="11"/>
    <col min="9480" max="9480" width="13.85546875" style="11" bestFit="1" customWidth="1"/>
    <col min="9481" max="9482" width="9.28515625" style="11" bestFit="1" customWidth="1"/>
    <col min="9483" max="9483" width="9.140625" style="11"/>
    <col min="9484" max="9484" width="9.28515625" style="11" bestFit="1" customWidth="1"/>
    <col min="9485" max="9727" width="9.140625" style="11"/>
    <col min="9728" max="9728" width="26.140625" style="11" customWidth="1"/>
    <col min="9729" max="9729" width="16.5703125" style="11" customWidth="1"/>
    <col min="9730" max="9730" width="13" style="11" bestFit="1" customWidth="1"/>
    <col min="9731" max="9731" width="17" style="11" bestFit="1" customWidth="1"/>
    <col min="9732" max="9732" width="8.85546875" style="11" customWidth="1"/>
    <col min="9733" max="9733" width="12.7109375" style="11" bestFit="1" customWidth="1"/>
    <col min="9734" max="9734" width="17" style="11" bestFit="1" customWidth="1"/>
    <col min="9735" max="9735" width="9.140625" style="11"/>
    <col min="9736" max="9736" width="13.85546875" style="11" bestFit="1" customWidth="1"/>
    <col min="9737" max="9738" width="9.28515625" style="11" bestFit="1" customWidth="1"/>
    <col min="9739" max="9739" width="9.140625" style="11"/>
    <col min="9740" max="9740" width="9.28515625" style="11" bestFit="1" customWidth="1"/>
    <col min="9741" max="9983" width="9.140625" style="11"/>
    <col min="9984" max="9984" width="26.140625" style="11" customWidth="1"/>
    <col min="9985" max="9985" width="16.5703125" style="11" customWidth="1"/>
    <col min="9986" max="9986" width="13" style="11" bestFit="1" customWidth="1"/>
    <col min="9987" max="9987" width="17" style="11" bestFit="1" customWidth="1"/>
    <col min="9988" max="9988" width="8.85546875" style="11" customWidth="1"/>
    <col min="9989" max="9989" width="12.7109375" style="11" bestFit="1" customWidth="1"/>
    <col min="9990" max="9990" width="17" style="11" bestFit="1" customWidth="1"/>
    <col min="9991" max="9991" width="9.140625" style="11"/>
    <col min="9992" max="9992" width="13.85546875" style="11" bestFit="1" customWidth="1"/>
    <col min="9993" max="9994" width="9.28515625" style="11" bestFit="1" customWidth="1"/>
    <col min="9995" max="9995" width="9.140625" style="11"/>
    <col min="9996" max="9996" width="9.28515625" style="11" bestFit="1" customWidth="1"/>
    <col min="9997" max="10239" width="9.140625" style="11"/>
    <col min="10240" max="10240" width="26.140625" style="11" customWidth="1"/>
    <col min="10241" max="10241" width="16.5703125" style="11" customWidth="1"/>
    <col min="10242" max="10242" width="13" style="11" bestFit="1" customWidth="1"/>
    <col min="10243" max="10243" width="17" style="11" bestFit="1" customWidth="1"/>
    <col min="10244" max="10244" width="8.85546875" style="11" customWidth="1"/>
    <col min="10245" max="10245" width="12.7109375" style="11" bestFit="1" customWidth="1"/>
    <col min="10246" max="10246" width="17" style="11" bestFit="1" customWidth="1"/>
    <col min="10247" max="10247" width="9.140625" style="11"/>
    <col min="10248" max="10248" width="13.85546875" style="11" bestFit="1" customWidth="1"/>
    <col min="10249" max="10250" width="9.28515625" style="11" bestFit="1" customWidth="1"/>
    <col min="10251" max="10251" width="9.140625" style="11"/>
    <col min="10252" max="10252" width="9.28515625" style="11" bestFit="1" customWidth="1"/>
    <col min="10253" max="10495" width="9.140625" style="11"/>
    <col min="10496" max="10496" width="26.140625" style="11" customWidth="1"/>
    <col min="10497" max="10497" width="16.5703125" style="11" customWidth="1"/>
    <col min="10498" max="10498" width="13" style="11" bestFit="1" customWidth="1"/>
    <col min="10499" max="10499" width="17" style="11" bestFit="1" customWidth="1"/>
    <col min="10500" max="10500" width="8.85546875" style="11" customWidth="1"/>
    <col min="10501" max="10501" width="12.7109375" style="11" bestFit="1" customWidth="1"/>
    <col min="10502" max="10502" width="17" style="11" bestFit="1" customWidth="1"/>
    <col min="10503" max="10503" width="9.140625" style="11"/>
    <col min="10504" max="10504" width="13.85546875" style="11" bestFit="1" customWidth="1"/>
    <col min="10505" max="10506" width="9.28515625" style="11" bestFit="1" customWidth="1"/>
    <col min="10507" max="10507" width="9.140625" style="11"/>
    <col min="10508" max="10508" width="9.28515625" style="11" bestFit="1" customWidth="1"/>
    <col min="10509" max="10751" width="9.140625" style="11"/>
    <col min="10752" max="10752" width="26.140625" style="11" customWidth="1"/>
    <col min="10753" max="10753" width="16.5703125" style="11" customWidth="1"/>
    <col min="10754" max="10754" width="13" style="11" bestFit="1" customWidth="1"/>
    <col min="10755" max="10755" width="17" style="11" bestFit="1" customWidth="1"/>
    <col min="10756" max="10756" width="8.85546875" style="11" customWidth="1"/>
    <col min="10757" max="10757" width="12.7109375" style="11" bestFit="1" customWidth="1"/>
    <col min="10758" max="10758" width="17" style="11" bestFit="1" customWidth="1"/>
    <col min="10759" max="10759" width="9.140625" style="11"/>
    <col min="10760" max="10760" width="13.85546875" style="11" bestFit="1" customWidth="1"/>
    <col min="10761" max="10762" width="9.28515625" style="11" bestFit="1" customWidth="1"/>
    <col min="10763" max="10763" width="9.140625" style="11"/>
    <col min="10764" max="10764" width="9.28515625" style="11" bestFit="1" customWidth="1"/>
    <col min="10765" max="11007" width="9.140625" style="11"/>
    <col min="11008" max="11008" width="26.140625" style="11" customWidth="1"/>
    <col min="11009" max="11009" width="16.5703125" style="11" customWidth="1"/>
    <col min="11010" max="11010" width="13" style="11" bestFit="1" customWidth="1"/>
    <col min="11011" max="11011" width="17" style="11" bestFit="1" customWidth="1"/>
    <col min="11012" max="11012" width="8.85546875" style="11" customWidth="1"/>
    <col min="11013" max="11013" width="12.7109375" style="11" bestFit="1" customWidth="1"/>
    <col min="11014" max="11014" width="17" style="11" bestFit="1" customWidth="1"/>
    <col min="11015" max="11015" width="9.140625" style="11"/>
    <col min="11016" max="11016" width="13.85546875" style="11" bestFit="1" customWidth="1"/>
    <col min="11017" max="11018" width="9.28515625" style="11" bestFit="1" customWidth="1"/>
    <col min="11019" max="11019" width="9.140625" style="11"/>
    <col min="11020" max="11020" width="9.28515625" style="11" bestFit="1" customWidth="1"/>
    <col min="11021" max="11263" width="9.140625" style="11"/>
    <col min="11264" max="11264" width="26.140625" style="11" customWidth="1"/>
    <col min="11265" max="11265" width="16.5703125" style="11" customWidth="1"/>
    <col min="11266" max="11266" width="13" style="11" bestFit="1" customWidth="1"/>
    <col min="11267" max="11267" width="17" style="11" bestFit="1" customWidth="1"/>
    <col min="11268" max="11268" width="8.85546875" style="11" customWidth="1"/>
    <col min="11269" max="11269" width="12.7109375" style="11" bestFit="1" customWidth="1"/>
    <col min="11270" max="11270" width="17" style="11" bestFit="1" customWidth="1"/>
    <col min="11271" max="11271" width="9.140625" style="11"/>
    <col min="11272" max="11272" width="13.85546875" style="11" bestFit="1" customWidth="1"/>
    <col min="11273" max="11274" width="9.28515625" style="11" bestFit="1" customWidth="1"/>
    <col min="11275" max="11275" width="9.140625" style="11"/>
    <col min="11276" max="11276" width="9.28515625" style="11" bestFit="1" customWidth="1"/>
    <col min="11277" max="11519" width="9.140625" style="11"/>
    <col min="11520" max="11520" width="26.140625" style="11" customWidth="1"/>
    <col min="11521" max="11521" width="16.5703125" style="11" customWidth="1"/>
    <col min="11522" max="11522" width="13" style="11" bestFit="1" customWidth="1"/>
    <col min="11523" max="11523" width="17" style="11" bestFit="1" customWidth="1"/>
    <col min="11524" max="11524" width="8.85546875" style="11" customWidth="1"/>
    <col min="11525" max="11525" width="12.7109375" style="11" bestFit="1" customWidth="1"/>
    <col min="11526" max="11526" width="17" style="11" bestFit="1" customWidth="1"/>
    <col min="11527" max="11527" width="9.140625" style="11"/>
    <col min="11528" max="11528" width="13.85546875" style="11" bestFit="1" customWidth="1"/>
    <col min="11529" max="11530" width="9.28515625" style="11" bestFit="1" customWidth="1"/>
    <col min="11531" max="11531" width="9.140625" style="11"/>
    <col min="11532" max="11532" width="9.28515625" style="11" bestFit="1" customWidth="1"/>
    <col min="11533" max="11775" width="9.140625" style="11"/>
    <col min="11776" max="11776" width="26.140625" style="11" customWidth="1"/>
    <col min="11777" max="11777" width="16.5703125" style="11" customWidth="1"/>
    <col min="11778" max="11778" width="13" style="11" bestFit="1" customWidth="1"/>
    <col min="11779" max="11779" width="17" style="11" bestFit="1" customWidth="1"/>
    <col min="11780" max="11780" width="8.85546875" style="11" customWidth="1"/>
    <col min="11781" max="11781" width="12.7109375" style="11" bestFit="1" customWidth="1"/>
    <col min="11782" max="11782" width="17" style="11" bestFit="1" customWidth="1"/>
    <col min="11783" max="11783" width="9.140625" style="11"/>
    <col min="11784" max="11784" width="13.85546875" style="11" bestFit="1" customWidth="1"/>
    <col min="11785" max="11786" width="9.28515625" style="11" bestFit="1" customWidth="1"/>
    <col min="11787" max="11787" width="9.140625" style="11"/>
    <col min="11788" max="11788" width="9.28515625" style="11" bestFit="1" customWidth="1"/>
    <col min="11789" max="12031" width="9.140625" style="11"/>
    <col min="12032" max="12032" width="26.140625" style="11" customWidth="1"/>
    <col min="12033" max="12033" width="16.5703125" style="11" customWidth="1"/>
    <col min="12034" max="12034" width="13" style="11" bestFit="1" customWidth="1"/>
    <col min="12035" max="12035" width="17" style="11" bestFit="1" customWidth="1"/>
    <col min="12036" max="12036" width="8.85546875" style="11" customWidth="1"/>
    <col min="12037" max="12037" width="12.7109375" style="11" bestFit="1" customWidth="1"/>
    <col min="12038" max="12038" width="17" style="11" bestFit="1" customWidth="1"/>
    <col min="12039" max="12039" width="9.140625" style="11"/>
    <col min="12040" max="12040" width="13.85546875" style="11" bestFit="1" customWidth="1"/>
    <col min="12041" max="12042" width="9.28515625" style="11" bestFit="1" customWidth="1"/>
    <col min="12043" max="12043" width="9.140625" style="11"/>
    <col min="12044" max="12044" width="9.28515625" style="11" bestFit="1" customWidth="1"/>
    <col min="12045" max="12287" width="9.140625" style="11"/>
    <col min="12288" max="12288" width="26.140625" style="11" customWidth="1"/>
    <col min="12289" max="12289" width="16.5703125" style="11" customWidth="1"/>
    <col min="12290" max="12290" width="13" style="11" bestFit="1" customWidth="1"/>
    <col min="12291" max="12291" width="17" style="11" bestFit="1" customWidth="1"/>
    <col min="12292" max="12292" width="8.85546875" style="11" customWidth="1"/>
    <col min="12293" max="12293" width="12.7109375" style="11" bestFit="1" customWidth="1"/>
    <col min="12294" max="12294" width="17" style="11" bestFit="1" customWidth="1"/>
    <col min="12295" max="12295" width="9.140625" style="11"/>
    <col min="12296" max="12296" width="13.85546875" style="11" bestFit="1" customWidth="1"/>
    <col min="12297" max="12298" width="9.28515625" style="11" bestFit="1" customWidth="1"/>
    <col min="12299" max="12299" width="9.140625" style="11"/>
    <col min="12300" max="12300" width="9.28515625" style="11" bestFit="1" customWidth="1"/>
    <col min="12301" max="12543" width="9.140625" style="11"/>
    <col min="12544" max="12544" width="26.140625" style="11" customWidth="1"/>
    <col min="12545" max="12545" width="16.5703125" style="11" customWidth="1"/>
    <col min="12546" max="12546" width="13" style="11" bestFit="1" customWidth="1"/>
    <col min="12547" max="12547" width="17" style="11" bestFit="1" customWidth="1"/>
    <col min="12548" max="12548" width="8.85546875" style="11" customWidth="1"/>
    <col min="12549" max="12549" width="12.7109375" style="11" bestFit="1" customWidth="1"/>
    <col min="12550" max="12550" width="17" style="11" bestFit="1" customWidth="1"/>
    <col min="12551" max="12551" width="9.140625" style="11"/>
    <col min="12552" max="12552" width="13.85546875" style="11" bestFit="1" customWidth="1"/>
    <col min="12553" max="12554" width="9.28515625" style="11" bestFit="1" customWidth="1"/>
    <col min="12555" max="12555" width="9.140625" style="11"/>
    <col min="12556" max="12556" width="9.28515625" style="11" bestFit="1" customWidth="1"/>
    <col min="12557" max="12799" width="9.140625" style="11"/>
    <col min="12800" max="12800" width="26.140625" style="11" customWidth="1"/>
    <col min="12801" max="12801" width="16.5703125" style="11" customWidth="1"/>
    <col min="12802" max="12802" width="13" style="11" bestFit="1" customWidth="1"/>
    <col min="12803" max="12803" width="17" style="11" bestFit="1" customWidth="1"/>
    <col min="12804" max="12804" width="8.85546875" style="11" customWidth="1"/>
    <col min="12805" max="12805" width="12.7109375" style="11" bestFit="1" customWidth="1"/>
    <col min="12806" max="12806" width="17" style="11" bestFit="1" customWidth="1"/>
    <col min="12807" max="12807" width="9.140625" style="11"/>
    <col min="12808" max="12808" width="13.85546875" style="11" bestFit="1" customWidth="1"/>
    <col min="12809" max="12810" width="9.28515625" style="11" bestFit="1" customWidth="1"/>
    <col min="12811" max="12811" width="9.140625" style="11"/>
    <col min="12812" max="12812" width="9.28515625" style="11" bestFit="1" customWidth="1"/>
    <col min="12813" max="13055" width="9.140625" style="11"/>
    <col min="13056" max="13056" width="26.140625" style="11" customWidth="1"/>
    <col min="13057" max="13057" width="16.5703125" style="11" customWidth="1"/>
    <col min="13058" max="13058" width="13" style="11" bestFit="1" customWidth="1"/>
    <col min="13059" max="13059" width="17" style="11" bestFit="1" customWidth="1"/>
    <col min="13060" max="13060" width="8.85546875" style="11" customWidth="1"/>
    <col min="13061" max="13061" width="12.7109375" style="11" bestFit="1" customWidth="1"/>
    <col min="13062" max="13062" width="17" style="11" bestFit="1" customWidth="1"/>
    <col min="13063" max="13063" width="9.140625" style="11"/>
    <col min="13064" max="13064" width="13.85546875" style="11" bestFit="1" customWidth="1"/>
    <col min="13065" max="13066" width="9.28515625" style="11" bestFit="1" customWidth="1"/>
    <col min="13067" max="13067" width="9.140625" style="11"/>
    <col min="13068" max="13068" width="9.28515625" style="11" bestFit="1" customWidth="1"/>
    <col min="13069" max="13311" width="9.140625" style="11"/>
    <col min="13312" max="13312" width="26.140625" style="11" customWidth="1"/>
    <col min="13313" max="13313" width="16.5703125" style="11" customWidth="1"/>
    <col min="13314" max="13314" width="13" style="11" bestFit="1" customWidth="1"/>
    <col min="13315" max="13315" width="17" style="11" bestFit="1" customWidth="1"/>
    <col min="13316" max="13316" width="8.85546875" style="11" customWidth="1"/>
    <col min="13317" max="13317" width="12.7109375" style="11" bestFit="1" customWidth="1"/>
    <col min="13318" max="13318" width="17" style="11" bestFit="1" customWidth="1"/>
    <col min="13319" max="13319" width="9.140625" style="11"/>
    <col min="13320" max="13320" width="13.85546875" style="11" bestFit="1" customWidth="1"/>
    <col min="13321" max="13322" width="9.28515625" style="11" bestFit="1" customWidth="1"/>
    <col min="13323" max="13323" width="9.140625" style="11"/>
    <col min="13324" max="13324" width="9.28515625" style="11" bestFit="1" customWidth="1"/>
    <col min="13325" max="13567" width="9.140625" style="11"/>
    <col min="13568" max="13568" width="26.140625" style="11" customWidth="1"/>
    <col min="13569" max="13569" width="16.5703125" style="11" customWidth="1"/>
    <col min="13570" max="13570" width="13" style="11" bestFit="1" customWidth="1"/>
    <col min="13571" max="13571" width="17" style="11" bestFit="1" customWidth="1"/>
    <col min="13572" max="13572" width="8.85546875" style="11" customWidth="1"/>
    <col min="13573" max="13573" width="12.7109375" style="11" bestFit="1" customWidth="1"/>
    <col min="13574" max="13574" width="17" style="11" bestFit="1" customWidth="1"/>
    <col min="13575" max="13575" width="9.140625" style="11"/>
    <col min="13576" max="13576" width="13.85546875" style="11" bestFit="1" customWidth="1"/>
    <col min="13577" max="13578" width="9.28515625" style="11" bestFit="1" customWidth="1"/>
    <col min="13579" max="13579" width="9.140625" style="11"/>
    <col min="13580" max="13580" width="9.28515625" style="11" bestFit="1" customWidth="1"/>
    <col min="13581" max="13823" width="9.140625" style="11"/>
    <col min="13824" max="13824" width="26.140625" style="11" customWidth="1"/>
    <col min="13825" max="13825" width="16.5703125" style="11" customWidth="1"/>
    <col min="13826" max="13826" width="13" style="11" bestFit="1" customWidth="1"/>
    <col min="13827" max="13827" width="17" style="11" bestFit="1" customWidth="1"/>
    <col min="13828" max="13828" width="8.85546875" style="11" customWidth="1"/>
    <col min="13829" max="13829" width="12.7109375" style="11" bestFit="1" customWidth="1"/>
    <col min="13830" max="13830" width="17" style="11" bestFit="1" customWidth="1"/>
    <col min="13831" max="13831" width="9.140625" style="11"/>
    <col min="13832" max="13832" width="13.85546875" style="11" bestFit="1" customWidth="1"/>
    <col min="13833" max="13834" width="9.28515625" style="11" bestFit="1" customWidth="1"/>
    <col min="13835" max="13835" width="9.140625" style="11"/>
    <col min="13836" max="13836" width="9.28515625" style="11" bestFit="1" customWidth="1"/>
    <col min="13837" max="14079" width="9.140625" style="11"/>
    <col min="14080" max="14080" width="26.140625" style="11" customWidth="1"/>
    <col min="14081" max="14081" width="16.5703125" style="11" customWidth="1"/>
    <col min="14082" max="14082" width="13" style="11" bestFit="1" customWidth="1"/>
    <col min="14083" max="14083" width="17" style="11" bestFit="1" customWidth="1"/>
    <col min="14084" max="14084" width="8.85546875" style="11" customWidth="1"/>
    <col min="14085" max="14085" width="12.7109375" style="11" bestFit="1" customWidth="1"/>
    <col min="14086" max="14086" width="17" style="11" bestFit="1" customWidth="1"/>
    <col min="14087" max="14087" width="9.140625" style="11"/>
    <col min="14088" max="14088" width="13.85546875" style="11" bestFit="1" customWidth="1"/>
    <col min="14089" max="14090" width="9.28515625" style="11" bestFit="1" customWidth="1"/>
    <col min="14091" max="14091" width="9.140625" style="11"/>
    <col min="14092" max="14092" width="9.28515625" style="11" bestFit="1" customWidth="1"/>
    <col min="14093" max="14335" width="9.140625" style="11"/>
    <col min="14336" max="14336" width="26.140625" style="11" customWidth="1"/>
    <col min="14337" max="14337" width="16.5703125" style="11" customWidth="1"/>
    <col min="14338" max="14338" width="13" style="11" bestFit="1" customWidth="1"/>
    <col min="14339" max="14339" width="17" style="11" bestFit="1" customWidth="1"/>
    <col min="14340" max="14340" width="8.85546875" style="11" customWidth="1"/>
    <col min="14341" max="14341" width="12.7109375" style="11" bestFit="1" customWidth="1"/>
    <col min="14342" max="14342" width="17" style="11" bestFit="1" customWidth="1"/>
    <col min="14343" max="14343" width="9.140625" style="11"/>
    <col min="14344" max="14344" width="13.85546875" style="11" bestFit="1" customWidth="1"/>
    <col min="14345" max="14346" width="9.28515625" style="11" bestFit="1" customWidth="1"/>
    <col min="14347" max="14347" width="9.140625" style="11"/>
    <col min="14348" max="14348" width="9.28515625" style="11" bestFit="1" customWidth="1"/>
    <col min="14349" max="14591" width="9.140625" style="11"/>
    <col min="14592" max="14592" width="26.140625" style="11" customWidth="1"/>
    <col min="14593" max="14593" width="16.5703125" style="11" customWidth="1"/>
    <col min="14594" max="14594" width="13" style="11" bestFit="1" customWidth="1"/>
    <col min="14595" max="14595" width="17" style="11" bestFit="1" customWidth="1"/>
    <col min="14596" max="14596" width="8.85546875" style="11" customWidth="1"/>
    <col min="14597" max="14597" width="12.7109375" style="11" bestFit="1" customWidth="1"/>
    <col min="14598" max="14598" width="17" style="11" bestFit="1" customWidth="1"/>
    <col min="14599" max="14599" width="9.140625" style="11"/>
    <col min="14600" max="14600" width="13.85546875" style="11" bestFit="1" customWidth="1"/>
    <col min="14601" max="14602" width="9.28515625" style="11" bestFit="1" customWidth="1"/>
    <col min="14603" max="14603" width="9.140625" style="11"/>
    <col min="14604" max="14604" width="9.28515625" style="11" bestFit="1" customWidth="1"/>
    <col min="14605" max="14847" width="9.140625" style="11"/>
    <col min="14848" max="14848" width="26.140625" style="11" customWidth="1"/>
    <col min="14849" max="14849" width="16.5703125" style="11" customWidth="1"/>
    <col min="14850" max="14850" width="13" style="11" bestFit="1" customWidth="1"/>
    <col min="14851" max="14851" width="17" style="11" bestFit="1" customWidth="1"/>
    <col min="14852" max="14852" width="8.85546875" style="11" customWidth="1"/>
    <col min="14853" max="14853" width="12.7109375" style="11" bestFit="1" customWidth="1"/>
    <col min="14854" max="14854" width="17" style="11" bestFit="1" customWidth="1"/>
    <col min="14855" max="14855" width="9.140625" style="11"/>
    <col min="14856" max="14856" width="13.85546875" style="11" bestFit="1" customWidth="1"/>
    <col min="14857" max="14858" width="9.28515625" style="11" bestFit="1" customWidth="1"/>
    <col min="14859" max="14859" width="9.140625" style="11"/>
    <col min="14860" max="14860" width="9.28515625" style="11" bestFit="1" customWidth="1"/>
    <col min="14861" max="15103" width="9.140625" style="11"/>
    <col min="15104" max="15104" width="26.140625" style="11" customWidth="1"/>
    <col min="15105" max="15105" width="16.5703125" style="11" customWidth="1"/>
    <col min="15106" max="15106" width="13" style="11" bestFit="1" customWidth="1"/>
    <col min="15107" max="15107" width="17" style="11" bestFit="1" customWidth="1"/>
    <col min="15108" max="15108" width="8.85546875" style="11" customWidth="1"/>
    <col min="15109" max="15109" width="12.7109375" style="11" bestFit="1" customWidth="1"/>
    <col min="15110" max="15110" width="17" style="11" bestFit="1" customWidth="1"/>
    <col min="15111" max="15111" width="9.140625" style="11"/>
    <col min="15112" max="15112" width="13.85546875" style="11" bestFit="1" customWidth="1"/>
    <col min="15113" max="15114" width="9.28515625" style="11" bestFit="1" customWidth="1"/>
    <col min="15115" max="15115" width="9.140625" style="11"/>
    <col min="15116" max="15116" width="9.28515625" style="11" bestFit="1" customWidth="1"/>
    <col min="15117" max="15359" width="9.140625" style="11"/>
    <col min="15360" max="15360" width="26.140625" style="11" customWidth="1"/>
    <col min="15361" max="15361" width="16.5703125" style="11" customWidth="1"/>
    <col min="15362" max="15362" width="13" style="11" bestFit="1" customWidth="1"/>
    <col min="15363" max="15363" width="17" style="11" bestFit="1" customWidth="1"/>
    <col min="15364" max="15364" width="8.85546875" style="11" customWidth="1"/>
    <col min="15365" max="15365" width="12.7109375" style="11" bestFit="1" customWidth="1"/>
    <col min="15366" max="15366" width="17" style="11" bestFit="1" customWidth="1"/>
    <col min="15367" max="15367" width="9.140625" style="11"/>
    <col min="15368" max="15368" width="13.85546875" style="11" bestFit="1" customWidth="1"/>
    <col min="15369" max="15370" width="9.28515625" style="11" bestFit="1" customWidth="1"/>
    <col min="15371" max="15371" width="9.140625" style="11"/>
    <col min="15372" max="15372" width="9.28515625" style="11" bestFit="1" customWidth="1"/>
    <col min="15373" max="15615" width="9.140625" style="11"/>
    <col min="15616" max="15616" width="26.140625" style="11" customWidth="1"/>
    <col min="15617" max="15617" width="16.5703125" style="11" customWidth="1"/>
    <col min="15618" max="15618" width="13" style="11" bestFit="1" customWidth="1"/>
    <col min="15619" max="15619" width="17" style="11" bestFit="1" customWidth="1"/>
    <col min="15620" max="15620" width="8.85546875" style="11" customWidth="1"/>
    <col min="15621" max="15621" width="12.7109375" style="11" bestFit="1" customWidth="1"/>
    <col min="15622" max="15622" width="17" style="11" bestFit="1" customWidth="1"/>
    <col min="15623" max="15623" width="9.140625" style="11"/>
    <col min="15624" max="15624" width="13.85546875" style="11" bestFit="1" customWidth="1"/>
    <col min="15625" max="15626" width="9.28515625" style="11" bestFit="1" customWidth="1"/>
    <col min="15627" max="15627" width="9.140625" style="11"/>
    <col min="15628" max="15628" width="9.28515625" style="11" bestFit="1" customWidth="1"/>
    <col min="15629" max="15871" width="9.140625" style="11"/>
    <col min="15872" max="15872" width="26.140625" style="11" customWidth="1"/>
    <col min="15873" max="15873" width="16.5703125" style="11" customWidth="1"/>
    <col min="15874" max="15874" width="13" style="11" bestFit="1" customWidth="1"/>
    <col min="15875" max="15875" width="17" style="11" bestFit="1" customWidth="1"/>
    <col min="15876" max="15876" width="8.85546875" style="11" customWidth="1"/>
    <col min="15877" max="15877" width="12.7109375" style="11" bestFit="1" customWidth="1"/>
    <col min="15878" max="15878" width="17" style="11" bestFit="1" customWidth="1"/>
    <col min="15879" max="15879" width="9.140625" style="11"/>
    <col min="15880" max="15880" width="13.85546875" style="11" bestFit="1" customWidth="1"/>
    <col min="15881" max="15882" width="9.28515625" style="11" bestFit="1" customWidth="1"/>
    <col min="15883" max="15883" width="9.140625" style="11"/>
    <col min="15884" max="15884" width="9.28515625" style="11" bestFit="1" customWidth="1"/>
    <col min="15885" max="16127" width="9.140625" style="11"/>
    <col min="16128" max="16128" width="26.140625" style="11" customWidth="1"/>
    <col min="16129" max="16129" width="16.5703125" style="11" customWidth="1"/>
    <col min="16130" max="16130" width="13" style="11" bestFit="1" customWidth="1"/>
    <col min="16131" max="16131" width="17" style="11" bestFit="1" customWidth="1"/>
    <col min="16132" max="16132" width="8.85546875" style="11" customWidth="1"/>
    <col min="16133" max="16133" width="12.7109375" style="11" bestFit="1" customWidth="1"/>
    <col min="16134" max="16134" width="17" style="11" bestFit="1" customWidth="1"/>
    <col min="16135" max="16135" width="9.140625" style="11"/>
    <col min="16136" max="16136" width="13.85546875" style="11" bestFit="1" customWidth="1"/>
    <col min="16137" max="16138" width="9.28515625" style="11" bestFit="1" customWidth="1"/>
    <col min="16139" max="16139" width="9.140625" style="11"/>
    <col min="16140" max="16140" width="9.28515625" style="11" bestFit="1" customWidth="1"/>
    <col min="16141" max="16384" width="9.140625" style="11"/>
  </cols>
  <sheetData>
    <row r="1" spans="1:20">
      <c r="A1" s="31" t="s">
        <v>498</v>
      </c>
    </row>
    <row r="2" spans="1:20">
      <c r="A2" s="47" t="s">
        <v>499</v>
      </c>
    </row>
    <row r="3" spans="1:20">
      <c r="A3" s="47"/>
    </row>
    <row r="4" spans="1:20">
      <c r="A4" s="47"/>
    </row>
    <row r="5" spans="1:20">
      <c r="C5" s="79"/>
      <c r="D5" s="26"/>
    </row>
    <row r="6" spans="1:20">
      <c r="A6" s="26" t="s">
        <v>500</v>
      </c>
      <c r="B6" s="26" t="s">
        <v>501</v>
      </c>
      <c r="C6" s="26" t="s">
        <v>502</v>
      </c>
      <c r="E6" s="26"/>
      <c r="I6" s="39"/>
      <c r="J6" s="39"/>
    </row>
    <row r="7" spans="1:20">
      <c r="A7" s="298">
        <v>0.28699999999999998</v>
      </c>
      <c r="B7" s="298">
        <v>0.13800000000000001</v>
      </c>
      <c r="C7" s="298">
        <v>0.57499999999999996</v>
      </c>
      <c r="D7" s="299"/>
      <c r="E7" s="26"/>
      <c r="F7" s="26"/>
      <c r="I7" s="40"/>
      <c r="J7" s="40"/>
    </row>
    <row r="8" spans="1:20">
      <c r="A8" s="11"/>
      <c r="B8" s="11"/>
      <c r="C8" s="11"/>
      <c r="D8" s="105"/>
      <c r="E8" s="19"/>
      <c r="F8" s="19"/>
      <c r="H8" s="47"/>
      <c r="I8" s="41"/>
      <c r="J8" s="41"/>
    </row>
    <row r="9" spans="1:20">
      <c r="A9" s="47"/>
      <c r="B9" s="50"/>
      <c r="C9" s="19"/>
      <c r="D9" s="105"/>
      <c r="E9" s="19"/>
      <c r="F9" s="19"/>
      <c r="H9" s="47"/>
      <c r="I9" s="41"/>
      <c r="J9" s="41"/>
    </row>
    <row r="10" spans="1:20">
      <c r="A10" s="47"/>
      <c r="B10" s="50"/>
      <c r="C10" s="19"/>
      <c r="D10" s="105"/>
      <c r="E10" s="19"/>
      <c r="F10" s="19"/>
      <c r="G10" s="22"/>
      <c r="H10" s="47"/>
      <c r="I10" s="41"/>
      <c r="J10" s="41"/>
      <c r="K10" s="22"/>
    </row>
    <row r="11" spans="1:20">
      <c r="A11" s="47"/>
      <c r="B11" s="50"/>
      <c r="C11" s="19"/>
      <c r="D11" s="105"/>
      <c r="E11" s="19"/>
      <c r="F11" s="19"/>
      <c r="H11" s="47"/>
      <c r="I11" s="41"/>
      <c r="J11" s="41"/>
    </row>
    <row r="12" spans="1:20">
      <c r="A12" s="44"/>
      <c r="B12" s="300"/>
      <c r="C12" s="42"/>
      <c r="D12" s="42"/>
      <c r="E12" s="42"/>
      <c r="F12" s="43"/>
      <c r="H12" s="44"/>
      <c r="I12" s="41"/>
      <c r="J12" s="41"/>
    </row>
    <row r="13" spans="1:20">
      <c r="A13" s="47"/>
      <c r="B13" s="300"/>
      <c r="C13" s="42"/>
      <c r="D13" s="42"/>
      <c r="E13" s="42"/>
      <c r="F13" s="43"/>
      <c r="H13" s="47"/>
      <c r="I13" s="41"/>
      <c r="J13" s="41"/>
      <c r="P13" s="19"/>
      <c r="S13" s="19"/>
      <c r="T13" s="19"/>
    </row>
    <row r="14" spans="1:20">
      <c r="A14" s="47"/>
      <c r="B14" s="300"/>
      <c r="C14" s="42"/>
      <c r="D14" s="42"/>
      <c r="E14" s="42"/>
      <c r="F14" s="43"/>
      <c r="H14" s="47"/>
      <c r="I14" s="41"/>
      <c r="J14" s="41"/>
      <c r="P14" s="19"/>
      <c r="T14" s="19"/>
    </row>
    <row r="15" spans="1:20">
      <c r="A15" s="47"/>
      <c r="B15" s="300"/>
      <c r="C15" s="42"/>
      <c r="D15" s="42"/>
      <c r="E15" s="42"/>
      <c r="F15" s="43"/>
      <c r="H15" s="47"/>
      <c r="I15" s="41"/>
      <c r="J15" s="41"/>
      <c r="P15" s="19"/>
      <c r="T15" s="19"/>
    </row>
    <row r="16" spans="1:20">
      <c r="A16" s="47"/>
      <c r="B16" s="300"/>
      <c r="C16" s="42"/>
      <c r="D16" s="42"/>
      <c r="E16" s="42"/>
      <c r="F16" s="43"/>
      <c r="H16" s="47"/>
      <c r="I16" s="41"/>
      <c r="J16" s="41"/>
      <c r="P16" s="19"/>
      <c r="T16" s="19"/>
    </row>
    <row r="17" spans="1:20">
      <c r="A17" s="47"/>
      <c r="B17" s="300"/>
      <c r="C17" s="42"/>
      <c r="D17" s="42"/>
      <c r="E17" s="42"/>
      <c r="F17" s="43"/>
      <c r="H17" s="47"/>
      <c r="I17" s="41"/>
      <c r="J17" s="41"/>
      <c r="P17" s="19"/>
      <c r="T17" s="19"/>
    </row>
    <row r="18" spans="1:20">
      <c r="A18" s="47"/>
      <c r="B18" s="300"/>
      <c r="C18" s="42"/>
      <c r="D18" s="42"/>
      <c r="E18" s="42"/>
      <c r="F18" s="43"/>
      <c r="H18" s="47"/>
      <c r="I18" s="41"/>
      <c r="J18" s="41"/>
      <c r="P18" s="19"/>
      <c r="T18" s="19"/>
    </row>
    <row r="19" spans="1:20">
      <c r="A19" s="47"/>
      <c r="B19" s="300"/>
      <c r="C19" s="42"/>
      <c r="D19" s="42"/>
      <c r="E19" s="42"/>
      <c r="F19" s="43"/>
      <c r="H19" s="47"/>
      <c r="I19" s="41"/>
      <c r="J19" s="41"/>
      <c r="P19" s="19"/>
      <c r="T19" s="19"/>
    </row>
    <row r="20" spans="1:20">
      <c r="A20" s="47"/>
      <c r="B20" s="300"/>
      <c r="C20" s="42"/>
      <c r="D20" s="42"/>
      <c r="E20" s="42"/>
      <c r="F20" s="43"/>
      <c r="H20" s="47"/>
      <c r="I20" s="41"/>
      <c r="J20" s="41"/>
      <c r="P20" s="19"/>
      <c r="T20" s="19"/>
    </row>
    <row r="21" spans="1:20">
      <c r="A21" s="47"/>
      <c r="B21" s="300"/>
      <c r="C21" s="42"/>
      <c r="D21" s="42"/>
      <c r="E21" s="42"/>
      <c r="F21" s="43"/>
      <c r="H21" s="47"/>
      <c r="I21" s="41"/>
      <c r="J21" s="41"/>
      <c r="P21" s="19"/>
      <c r="T21" s="19"/>
    </row>
    <row r="22" spans="1:20">
      <c r="B22" s="300"/>
      <c r="C22" s="42"/>
      <c r="D22" s="42"/>
      <c r="E22" s="42"/>
      <c r="F22" s="43"/>
      <c r="H22" s="31"/>
      <c r="I22" s="41"/>
      <c r="J22" s="41"/>
      <c r="P22" s="19"/>
      <c r="T22" s="19"/>
    </row>
    <row r="23" spans="1:20">
      <c r="B23" s="300"/>
      <c r="C23" s="42"/>
      <c r="D23" s="42"/>
      <c r="E23" s="42"/>
      <c r="F23" s="43"/>
      <c r="H23" s="31"/>
      <c r="I23" s="41"/>
      <c r="J23" s="41"/>
      <c r="P23" s="19"/>
      <c r="T23" s="19"/>
    </row>
    <row r="24" spans="1:20">
      <c r="A24" s="47"/>
      <c r="B24" s="300"/>
      <c r="C24" s="42"/>
      <c r="D24" s="42"/>
      <c r="E24" s="42"/>
      <c r="F24" s="43"/>
      <c r="H24" s="47"/>
      <c r="I24" s="41"/>
      <c r="J24" s="41"/>
      <c r="P24" s="19"/>
      <c r="T24" s="19"/>
    </row>
    <row r="25" spans="1:20">
      <c r="B25" s="300"/>
      <c r="C25" s="42"/>
      <c r="D25" s="42"/>
      <c r="E25" s="42"/>
      <c r="F25" s="43"/>
      <c r="H25" s="31"/>
      <c r="I25" s="41"/>
      <c r="J25" s="41"/>
      <c r="P25" s="19"/>
      <c r="T25" s="19"/>
    </row>
    <row r="26" spans="1:20" ht="12.75" customHeight="1">
      <c r="B26" s="300"/>
      <c r="C26" s="42"/>
      <c r="D26" s="42"/>
      <c r="E26" s="42"/>
      <c r="F26" s="43"/>
      <c r="H26" s="31"/>
      <c r="I26" s="41"/>
      <c r="J26" s="41"/>
      <c r="P26" s="19"/>
      <c r="T26" s="19"/>
    </row>
    <row r="27" spans="1:20">
      <c r="A27" s="47"/>
      <c r="B27" s="300"/>
      <c r="C27" s="42"/>
      <c r="D27" s="42"/>
      <c r="E27" s="42"/>
      <c r="F27" s="43"/>
      <c r="I27" s="41"/>
      <c r="J27" s="41"/>
      <c r="T27" s="19"/>
    </row>
    <row r="28" spans="1:20">
      <c r="A28" s="47"/>
      <c r="B28" s="300"/>
      <c r="C28" s="42"/>
      <c r="D28" s="42"/>
      <c r="E28" s="42"/>
      <c r="F28" s="43"/>
      <c r="I28" s="41"/>
      <c r="J28" s="41"/>
    </row>
    <row r="29" spans="1:20">
      <c r="A29" s="47"/>
      <c r="B29" s="300"/>
      <c r="C29" s="42"/>
      <c r="D29" s="42"/>
      <c r="E29" s="42"/>
      <c r="F29" s="42"/>
    </row>
    <row r="30" spans="1:20">
      <c r="A30" s="47"/>
      <c r="B30" s="300"/>
      <c r="C30" s="42"/>
      <c r="D30" s="42"/>
      <c r="E30" s="45"/>
      <c r="F30" s="42"/>
    </row>
    <row r="31" spans="1:20">
      <c r="A31" s="11"/>
      <c r="B31" s="24"/>
      <c r="E31" s="42"/>
      <c r="F31" s="42"/>
    </row>
    <row r="32" spans="1:20">
      <c r="A32" s="11"/>
      <c r="D32" s="26"/>
      <c r="E32" s="42"/>
      <c r="F32" s="42"/>
    </row>
    <row r="33" spans="1:6">
      <c r="A33" s="11"/>
      <c r="B33" s="24"/>
      <c r="C33" s="28"/>
      <c r="D33" s="22"/>
      <c r="E33" s="22"/>
      <c r="F33" s="28"/>
    </row>
    <row r="34" spans="1:6">
      <c r="A34" s="11"/>
      <c r="B34" s="24"/>
      <c r="C34" s="28"/>
      <c r="D34" s="22"/>
      <c r="E34" s="22"/>
      <c r="F34" s="28"/>
    </row>
    <row r="35" spans="1:6">
      <c r="A35" s="11"/>
      <c r="B35" s="24"/>
      <c r="C35" s="28"/>
      <c r="D35" s="22"/>
      <c r="E35" s="22"/>
      <c r="F35" s="28"/>
    </row>
    <row r="36" spans="1:6">
      <c r="A36" s="11"/>
      <c r="B36" s="24"/>
      <c r="C36" s="28"/>
      <c r="D36" s="22"/>
      <c r="E36" s="22"/>
      <c r="F36" s="28"/>
    </row>
    <row r="37" spans="1:6">
      <c r="A37" s="47"/>
      <c r="B37" s="24"/>
      <c r="C37" s="28"/>
      <c r="D37" s="22"/>
      <c r="E37" s="22"/>
      <c r="F37" s="28"/>
    </row>
    <row r="38" spans="1:6">
      <c r="A38" s="47"/>
      <c r="B38" s="24"/>
      <c r="C38" s="28"/>
      <c r="D38" s="22"/>
      <c r="E38" s="22"/>
      <c r="F38" s="28"/>
    </row>
    <row r="39" spans="1:6">
      <c r="A39" s="47"/>
      <c r="B39" s="85"/>
      <c r="C39" s="46"/>
      <c r="D39" s="34"/>
      <c r="E39" s="34"/>
      <c r="F39" s="46"/>
    </row>
    <row r="40" spans="1:6">
      <c r="A40" s="47"/>
      <c r="B40" s="24"/>
      <c r="C40" s="28"/>
      <c r="D40" s="22"/>
      <c r="E40" s="22"/>
      <c r="F40" s="28"/>
    </row>
    <row r="41" spans="1:6">
      <c r="A41" s="47"/>
      <c r="B41" s="24"/>
      <c r="C41" s="28"/>
      <c r="D41" s="22"/>
      <c r="E41" s="22"/>
      <c r="F41" s="28"/>
    </row>
    <row r="42" spans="1:6">
      <c r="A42" s="47"/>
      <c r="B42" s="24"/>
      <c r="C42" s="28"/>
      <c r="D42" s="22"/>
      <c r="E42" s="22"/>
      <c r="F42" s="28"/>
    </row>
    <row r="43" spans="1:6">
      <c r="A43" s="47"/>
      <c r="B43" s="24"/>
      <c r="C43" s="28"/>
      <c r="D43" s="22"/>
      <c r="E43" s="22"/>
    </row>
    <row r="44" spans="1:6">
      <c r="A44" s="47"/>
      <c r="B44" s="24"/>
      <c r="C44" s="28"/>
      <c r="D44" s="22"/>
      <c r="E44" s="22"/>
    </row>
    <row r="45" spans="1:6">
      <c r="A45" s="47"/>
      <c r="B45" s="24"/>
      <c r="C45" s="28"/>
      <c r="D45" s="22"/>
      <c r="E45" s="22"/>
    </row>
    <row r="46" spans="1:6">
      <c r="A46" s="47"/>
      <c r="B46" s="24"/>
      <c r="C46" s="28"/>
      <c r="D46" s="22"/>
      <c r="E46" s="22"/>
    </row>
    <row r="47" spans="1:6">
      <c r="A47" s="47"/>
      <c r="B47" s="24"/>
      <c r="C47" s="28"/>
      <c r="D47" s="22"/>
      <c r="E47" s="22"/>
    </row>
    <row r="48" spans="1:6">
      <c r="A48" s="47"/>
      <c r="B48" s="24"/>
      <c r="C48" s="28"/>
      <c r="D48" s="22"/>
      <c r="E48" s="22"/>
    </row>
    <row r="49" spans="1:5">
      <c r="A49" s="47"/>
      <c r="B49" s="24"/>
      <c r="C49" s="28"/>
      <c r="D49" s="22"/>
      <c r="E49" s="22"/>
    </row>
    <row r="50" spans="1:5">
      <c r="B50" s="24"/>
      <c r="C50" s="28"/>
      <c r="D50" s="22"/>
      <c r="E50" s="22"/>
    </row>
  </sheetData>
  <pageMargins left="0.75" right="0.75" top="1" bottom="1" header="0.5" footer="0.5"/>
  <pageSetup scale="8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showGridLines="0" zoomScaleNormal="100" workbookViewId="0"/>
  </sheetViews>
  <sheetFormatPr defaultRowHeight="15"/>
  <cols>
    <col min="1" max="1" width="8.85546875" style="31" customWidth="1"/>
    <col min="2" max="2" width="8.85546875" style="47" customWidth="1"/>
    <col min="3" max="3" width="8.85546875" style="26" customWidth="1"/>
    <col min="4" max="4" width="9.28515625" style="11" bestFit="1" customWidth="1"/>
    <col min="5" max="247" width="9.140625" style="11"/>
    <col min="248" max="248" width="26.140625" style="11" customWidth="1"/>
    <col min="249" max="249" width="16.5703125" style="11" customWidth="1"/>
    <col min="250" max="250" width="13" style="11" bestFit="1" customWidth="1"/>
    <col min="251" max="251" width="17" style="11" bestFit="1" customWidth="1"/>
    <col min="252" max="252" width="8.85546875" style="11" customWidth="1"/>
    <col min="253" max="253" width="12.7109375" style="11" bestFit="1" customWidth="1"/>
    <col min="254" max="254" width="17" style="11" bestFit="1" customWidth="1"/>
    <col min="255" max="255" width="9.140625" style="11"/>
    <col min="256" max="256" width="13.85546875" style="11" bestFit="1" customWidth="1"/>
    <col min="257" max="258" width="9.28515625" style="11" bestFit="1" customWidth="1"/>
    <col min="259" max="259" width="9.140625" style="11"/>
    <col min="260" max="260" width="9.28515625" style="11" bestFit="1" customWidth="1"/>
    <col min="261" max="503" width="9.140625" style="11"/>
    <col min="504" max="504" width="26.140625" style="11" customWidth="1"/>
    <col min="505" max="505" width="16.5703125" style="11" customWidth="1"/>
    <col min="506" max="506" width="13" style="11" bestFit="1" customWidth="1"/>
    <col min="507" max="507" width="17" style="11" bestFit="1" customWidth="1"/>
    <col min="508" max="508" width="8.85546875" style="11" customWidth="1"/>
    <col min="509" max="509" width="12.7109375" style="11" bestFit="1" customWidth="1"/>
    <col min="510" max="510" width="17" style="11" bestFit="1" customWidth="1"/>
    <col min="511" max="511" width="9.140625" style="11"/>
    <col min="512" max="512" width="13.85546875" style="11" bestFit="1" customWidth="1"/>
    <col min="513" max="514" width="9.28515625" style="11" bestFit="1" customWidth="1"/>
    <col min="515" max="515" width="9.140625" style="11"/>
    <col min="516" max="516" width="9.28515625" style="11" bestFit="1" customWidth="1"/>
    <col min="517" max="759" width="9.140625" style="11"/>
    <col min="760" max="760" width="26.140625" style="11" customWidth="1"/>
    <col min="761" max="761" width="16.5703125" style="11" customWidth="1"/>
    <col min="762" max="762" width="13" style="11" bestFit="1" customWidth="1"/>
    <col min="763" max="763" width="17" style="11" bestFit="1" customWidth="1"/>
    <col min="764" max="764" width="8.85546875" style="11" customWidth="1"/>
    <col min="765" max="765" width="12.7109375" style="11" bestFit="1" customWidth="1"/>
    <col min="766" max="766" width="17" style="11" bestFit="1" customWidth="1"/>
    <col min="767" max="767" width="9.140625" style="11"/>
    <col min="768" max="768" width="13.85546875" style="11" bestFit="1" customWidth="1"/>
    <col min="769" max="770" width="9.28515625" style="11" bestFit="1" customWidth="1"/>
    <col min="771" max="771" width="9.140625" style="11"/>
    <col min="772" max="772" width="9.28515625" style="11" bestFit="1" customWidth="1"/>
    <col min="773" max="1015" width="9.140625" style="11"/>
    <col min="1016" max="1016" width="26.140625" style="11" customWidth="1"/>
    <col min="1017" max="1017" width="16.5703125" style="11" customWidth="1"/>
    <col min="1018" max="1018" width="13" style="11" bestFit="1" customWidth="1"/>
    <col min="1019" max="1019" width="17" style="11" bestFit="1" customWidth="1"/>
    <col min="1020" max="1020" width="8.85546875" style="11" customWidth="1"/>
    <col min="1021" max="1021" width="12.7109375" style="11" bestFit="1" customWidth="1"/>
    <col min="1022" max="1022" width="17" style="11" bestFit="1" customWidth="1"/>
    <col min="1023" max="1023" width="9.140625" style="11"/>
    <col min="1024" max="1024" width="13.85546875" style="11" bestFit="1" customWidth="1"/>
    <col min="1025" max="1026" width="9.28515625" style="11" bestFit="1" customWidth="1"/>
    <col min="1027" max="1027" width="9.140625" style="11"/>
    <col min="1028" max="1028" width="9.28515625" style="11" bestFit="1" customWidth="1"/>
    <col min="1029" max="1271" width="9.140625" style="11"/>
    <col min="1272" max="1272" width="26.140625" style="11" customWidth="1"/>
    <col min="1273" max="1273" width="16.5703125" style="11" customWidth="1"/>
    <col min="1274" max="1274" width="13" style="11" bestFit="1" customWidth="1"/>
    <col min="1275" max="1275" width="17" style="11" bestFit="1" customWidth="1"/>
    <col min="1276" max="1276" width="8.85546875" style="11" customWidth="1"/>
    <col min="1277" max="1277" width="12.7109375" style="11" bestFit="1" customWidth="1"/>
    <col min="1278" max="1278" width="17" style="11" bestFit="1" customWidth="1"/>
    <col min="1279" max="1279" width="9.140625" style="11"/>
    <col min="1280" max="1280" width="13.85546875" style="11" bestFit="1" customWidth="1"/>
    <col min="1281" max="1282" width="9.28515625" style="11" bestFit="1" customWidth="1"/>
    <col min="1283" max="1283" width="9.140625" style="11"/>
    <col min="1284" max="1284" width="9.28515625" style="11" bestFit="1" customWidth="1"/>
    <col min="1285" max="1527" width="9.140625" style="11"/>
    <col min="1528" max="1528" width="26.140625" style="11" customWidth="1"/>
    <col min="1529" max="1529" width="16.5703125" style="11" customWidth="1"/>
    <col min="1530" max="1530" width="13" style="11" bestFit="1" customWidth="1"/>
    <col min="1531" max="1531" width="17" style="11" bestFit="1" customWidth="1"/>
    <col min="1532" max="1532" width="8.85546875" style="11" customWidth="1"/>
    <col min="1533" max="1533" width="12.7109375" style="11" bestFit="1" customWidth="1"/>
    <col min="1534" max="1534" width="17" style="11" bestFit="1" customWidth="1"/>
    <col min="1535" max="1535" width="9.140625" style="11"/>
    <col min="1536" max="1536" width="13.85546875" style="11" bestFit="1" customWidth="1"/>
    <col min="1537" max="1538" width="9.28515625" style="11" bestFit="1" customWidth="1"/>
    <col min="1539" max="1539" width="9.140625" style="11"/>
    <col min="1540" max="1540" width="9.28515625" style="11" bestFit="1" customWidth="1"/>
    <col min="1541" max="1783" width="9.140625" style="11"/>
    <col min="1784" max="1784" width="26.140625" style="11" customWidth="1"/>
    <col min="1785" max="1785" width="16.5703125" style="11" customWidth="1"/>
    <col min="1786" max="1786" width="13" style="11" bestFit="1" customWidth="1"/>
    <col min="1787" max="1787" width="17" style="11" bestFit="1" customWidth="1"/>
    <col min="1788" max="1788" width="8.85546875" style="11" customWidth="1"/>
    <col min="1789" max="1789" width="12.7109375" style="11" bestFit="1" customWidth="1"/>
    <col min="1790" max="1790" width="17" style="11" bestFit="1" customWidth="1"/>
    <col min="1791" max="1791" width="9.140625" style="11"/>
    <col min="1792" max="1792" width="13.85546875" style="11" bestFit="1" customWidth="1"/>
    <col min="1793" max="1794" width="9.28515625" style="11" bestFit="1" customWidth="1"/>
    <col min="1795" max="1795" width="9.140625" style="11"/>
    <col min="1796" max="1796" width="9.28515625" style="11" bestFit="1" customWidth="1"/>
    <col min="1797" max="2039" width="9.140625" style="11"/>
    <col min="2040" max="2040" width="26.140625" style="11" customWidth="1"/>
    <col min="2041" max="2041" width="16.5703125" style="11" customWidth="1"/>
    <col min="2042" max="2042" width="13" style="11" bestFit="1" customWidth="1"/>
    <col min="2043" max="2043" width="17" style="11" bestFit="1" customWidth="1"/>
    <col min="2044" max="2044" width="8.85546875" style="11" customWidth="1"/>
    <col min="2045" max="2045" width="12.7109375" style="11" bestFit="1" customWidth="1"/>
    <col min="2046" max="2046" width="17" style="11" bestFit="1" customWidth="1"/>
    <col min="2047" max="2047" width="9.140625" style="11"/>
    <col min="2048" max="2048" width="13.85546875" style="11" bestFit="1" customWidth="1"/>
    <col min="2049" max="2050" width="9.28515625" style="11" bestFit="1" customWidth="1"/>
    <col min="2051" max="2051" width="9.140625" style="11"/>
    <col min="2052" max="2052" width="9.28515625" style="11" bestFit="1" customWidth="1"/>
    <col min="2053" max="2295" width="9.140625" style="11"/>
    <col min="2296" max="2296" width="26.140625" style="11" customWidth="1"/>
    <col min="2297" max="2297" width="16.5703125" style="11" customWidth="1"/>
    <col min="2298" max="2298" width="13" style="11" bestFit="1" customWidth="1"/>
    <col min="2299" max="2299" width="17" style="11" bestFit="1" customWidth="1"/>
    <col min="2300" max="2300" width="8.85546875" style="11" customWidth="1"/>
    <col min="2301" max="2301" width="12.7109375" style="11" bestFit="1" customWidth="1"/>
    <col min="2302" max="2302" width="17" style="11" bestFit="1" customWidth="1"/>
    <col min="2303" max="2303" width="9.140625" style="11"/>
    <col min="2304" max="2304" width="13.85546875" style="11" bestFit="1" customWidth="1"/>
    <col min="2305" max="2306" width="9.28515625" style="11" bestFit="1" customWidth="1"/>
    <col min="2307" max="2307" width="9.140625" style="11"/>
    <col min="2308" max="2308" width="9.28515625" style="11" bestFit="1" customWidth="1"/>
    <col min="2309" max="2551" width="9.140625" style="11"/>
    <col min="2552" max="2552" width="26.140625" style="11" customWidth="1"/>
    <col min="2553" max="2553" width="16.5703125" style="11" customWidth="1"/>
    <col min="2554" max="2554" width="13" style="11" bestFit="1" customWidth="1"/>
    <col min="2555" max="2555" width="17" style="11" bestFit="1" customWidth="1"/>
    <col min="2556" max="2556" width="8.85546875" style="11" customWidth="1"/>
    <col min="2557" max="2557" width="12.7109375" style="11" bestFit="1" customWidth="1"/>
    <col min="2558" max="2558" width="17" style="11" bestFit="1" customWidth="1"/>
    <col min="2559" max="2559" width="9.140625" style="11"/>
    <col min="2560" max="2560" width="13.85546875" style="11" bestFit="1" customWidth="1"/>
    <col min="2561" max="2562" width="9.28515625" style="11" bestFit="1" customWidth="1"/>
    <col min="2563" max="2563" width="9.140625" style="11"/>
    <col min="2564" max="2564" width="9.28515625" style="11" bestFit="1" customWidth="1"/>
    <col min="2565" max="2807" width="9.140625" style="11"/>
    <col min="2808" max="2808" width="26.140625" style="11" customWidth="1"/>
    <col min="2809" max="2809" width="16.5703125" style="11" customWidth="1"/>
    <col min="2810" max="2810" width="13" style="11" bestFit="1" customWidth="1"/>
    <col min="2811" max="2811" width="17" style="11" bestFit="1" customWidth="1"/>
    <col min="2812" max="2812" width="8.85546875" style="11" customWidth="1"/>
    <col min="2813" max="2813" width="12.7109375" style="11" bestFit="1" customWidth="1"/>
    <col min="2814" max="2814" width="17" style="11" bestFit="1" customWidth="1"/>
    <col min="2815" max="2815" width="9.140625" style="11"/>
    <col min="2816" max="2816" width="13.85546875" style="11" bestFit="1" customWidth="1"/>
    <col min="2817" max="2818" width="9.28515625" style="11" bestFit="1" customWidth="1"/>
    <col min="2819" max="2819" width="9.140625" style="11"/>
    <col min="2820" max="2820" width="9.28515625" style="11" bestFit="1" customWidth="1"/>
    <col min="2821" max="3063" width="9.140625" style="11"/>
    <col min="3064" max="3064" width="26.140625" style="11" customWidth="1"/>
    <col min="3065" max="3065" width="16.5703125" style="11" customWidth="1"/>
    <col min="3066" max="3066" width="13" style="11" bestFit="1" customWidth="1"/>
    <col min="3067" max="3067" width="17" style="11" bestFit="1" customWidth="1"/>
    <col min="3068" max="3068" width="8.85546875" style="11" customWidth="1"/>
    <col min="3069" max="3069" width="12.7109375" style="11" bestFit="1" customWidth="1"/>
    <col min="3070" max="3070" width="17" style="11" bestFit="1" customWidth="1"/>
    <col min="3071" max="3071" width="9.140625" style="11"/>
    <col min="3072" max="3072" width="13.85546875" style="11" bestFit="1" customWidth="1"/>
    <col min="3073" max="3074" width="9.28515625" style="11" bestFit="1" customWidth="1"/>
    <col min="3075" max="3075" width="9.140625" style="11"/>
    <col min="3076" max="3076" width="9.28515625" style="11" bestFit="1" customWidth="1"/>
    <col min="3077" max="3319" width="9.140625" style="11"/>
    <col min="3320" max="3320" width="26.140625" style="11" customWidth="1"/>
    <col min="3321" max="3321" width="16.5703125" style="11" customWidth="1"/>
    <col min="3322" max="3322" width="13" style="11" bestFit="1" customWidth="1"/>
    <col min="3323" max="3323" width="17" style="11" bestFit="1" customWidth="1"/>
    <col min="3324" max="3324" width="8.85546875" style="11" customWidth="1"/>
    <col min="3325" max="3325" width="12.7109375" style="11" bestFit="1" customWidth="1"/>
    <col min="3326" max="3326" width="17" style="11" bestFit="1" customWidth="1"/>
    <col min="3327" max="3327" width="9.140625" style="11"/>
    <col min="3328" max="3328" width="13.85546875" style="11" bestFit="1" customWidth="1"/>
    <col min="3329" max="3330" width="9.28515625" style="11" bestFit="1" customWidth="1"/>
    <col min="3331" max="3331" width="9.140625" style="11"/>
    <col min="3332" max="3332" width="9.28515625" style="11" bestFit="1" customWidth="1"/>
    <col min="3333" max="3575" width="9.140625" style="11"/>
    <col min="3576" max="3576" width="26.140625" style="11" customWidth="1"/>
    <col min="3577" max="3577" width="16.5703125" style="11" customWidth="1"/>
    <col min="3578" max="3578" width="13" style="11" bestFit="1" customWidth="1"/>
    <col min="3579" max="3579" width="17" style="11" bestFit="1" customWidth="1"/>
    <col min="3580" max="3580" width="8.85546875" style="11" customWidth="1"/>
    <col min="3581" max="3581" width="12.7109375" style="11" bestFit="1" customWidth="1"/>
    <col min="3582" max="3582" width="17" style="11" bestFit="1" customWidth="1"/>
    <col min="3583" max="3583" width="9.140625" style="11"/>
    <col min="3584" max="3584" width="13.85546875" style="11" bestFit="1" customWidth="1"/>
    <col min="3585" max="3586" width="9.28515625" style="11" bestFit="1" customWidth="1"/>
    <col min="3587" max="3587" width="9.140625" style="11"/>
    <col min="3588" max="3588" width="9.28515625" style="11" bestFit="1" customWidth="1"/>
    <col min="3589" max="3831" width="9.140625" style="11"/>
    <col min="3832" max="3832" width="26.140625" style="11" customWidth="1"/>
    <col min="3833" max="3833" width="16.5703125" style="11" customWidth="1"/>
    <col min="3834" max="3834" width="13" style="11" bestFit="1" customWidth="1"/>
    <col min="3835" max="3835" width="17" style="11" bestFit="1" customWidth="1"/>
    <col min="3836" max="3836" width="8.85546875" style="11" customWidth="1"/>
    <col min="3837" max="3837" width="12.7109375" style="11" bestFit="1" customWidth="1"/>
    <col min="3838" max="3838" width="17" style="11" bestFit="1" customWidth="1"/>
    <col min="3839" max="3839" width="9.140625" style="11"/>
    <col min="3840" max="3840" width="13.85546875" style="11" bestFit="1" customWidth="1"/>
    <col min="3841" max="3842" width="9.28515625" style="11" bestFit="1" customWidth="1"/>
    <col min="3843" max="3843" width="9.140625" style="11"/>
    <col min="3844" max="3844" width="9.28515625" style="11" bestFit="1" customWidth="1"/>
    <col min="3845" max="4087" width="9.140625" style="11"/>
    <col min="4088" max="4088" width="26.140625" style="11" customWidth="1"/>
    <col min="4089" max="4089" width="16.5703125" style="11" customWidth="1"/>
    <col min="4090" max="4090" width="13" style="11" bestFit="1" customWidth="1"/>
    <col min="4091" max="4091" width="17" style="11" bestFit="1" customWidth="1"/>
    <col min="4092" max="4092" width="8.85546875" style="11" customWidth="1"/>
    <col min="4093" max="4093" width="12.7109375" style="11" bestFit="1" customWidth="1"/>
    <col min="4094" max="4094" width="17" style="11" bestFit="1" customWidth="1"/>
    <col min="4095" max="4095" width="9.140625" style="11"/>
    <col min="4096" max="4096" width="13.85546875" style="11" bestFit="1" customWidth="1"/>
    <col min="4097" max="4098" width="9.28515625" style="11" bestFit="1" customWidth="1"/>
    <col min="4099" max="4099" width="9.140625" style="11"/>
    <col min="4100" max="4100" width="9.28515625" style="11" bestFit="1" customWidth="1"/>
    <col min="4101" max="4343" width="9.140625" style="11"/>
    <col min="4344" max="4344" width="26.140625" style="11" customWidth="1"/>
    <col min="4345" max="4345" width="16.5703125" style="11" customWidth="1"/>
    <col min="4346" max="4346" width="13" style="11" bestFit="1" customWidth="1"/>
    <col min="4347" max="4347" width="17" style="11" bestFit="1" customWidth="1"/>
    <col min="4348" max="4348" width="8.85546875" style="11" customWidth="1"/>
    <col min="4349" max="4349" width="12.7109375" style="11" bestFit="1" customWidth="1"/>
    <col min="4350" max="4350" width="17" style="11" bestFit="1" customWidth="1"/>
    <col min="4351" max="4351" width="9.140625" style="11"/>
    <col min="4352" max="4352" width="13.85546875" style="11" bestFit="1" customWidth="1"/>
    <col min="4353" max="4354" width="9.28515625" style="11" bestFit="1" customWidth="1"/>
    <col min="4355" max="4355" width="9.140625" style="11"/>
    <col min="4356" max="4356" width="9.28515625" style="11" bestFit="1" customWidth="1"/>
    <col min="4357" max="4599" width="9.140625" style="11"/>
    <col min="4600" max="4600" width="26.140625" style="11" customWidth="1"/>
    <col min="4601" max="4601" width="16.5703125" style="11" customWidth="1"/>
    <col min="4602" max="4602" width="13" style="11" bestFit="1" customWidth="1"/>
    <col min="4603" max="4603" width="17" style="11" bestFit="1" customWidth="1"/>
    <col min="4604" max="4604" width="8.85546875" style="11" customWidth="1"/>
    <col min="4605" max="4605" width="12.7109375" style="11" bestFit="1" customWidth="1"/>
    <col min="4606" max="4606" width="17" style="11" bestFit="1" customWidth="1"/>
    <col min="4607" max="4607" width="9.140625" style="11"/>
    <col min="4608" max="4608" width="13.85546875" style="11" bestFit="1" customWidth="1"/>
    <col min="4609" max="4610" width="9.28515625" style="11" bestFit="1" customWidth="1"/>
    <col min="4611" max="4611" width="9.140625" style="11"/>
    <col min="4612" max="4612" width="9.28515625" style="11" bestFit="1" customWidth="1"/>
    <col min="4613" max="4855" width="9.140625" style="11"/>
    <col min="4856" max="4856" width="26.140625" style="11" customWidth="1"/>
    <col min="4857" max="4857" width="16.5703125" style="11" customWidth="1"/>
    <col min="4858" max="4858" width="13" style="11" bestFit="1" customWidth="1"/>
    <col min="4859" max="4859" width="17" style="11" bestFit="1" customWidth="1"/>
    <col min="4860" max="4860" width="8.85546875" style="11" customWidth="1"/>
    <col min="4861" max="4861" width="12.7109375" style="11" bestFit="1" customWidth="1"/>
    <col min="4862" max="4862" width="17" style="11" bestFit="1" customWidth="1"/>
    <col min="4863" max="4863" width="9.140625" style="11"/>
    <col min="4864" max="4864" width="13.85546875" style="11" bestFit="1" customWidth="1"/>
    <col min="4865" max="4866" width="9.28515625" style="11" bestFit="1" customWidth="1"/>
    <col min="4867" max="4867" width="9.140625" style="11"/>
    <col min="4868" max="4868" width="9.28515625" style="11" bestFit="1" customWidth="1"/>
    <col min="4869" max="5111" width="9.140625" style="11"/>
    <col min="5112" max="5112" width="26.140625" style="11" customWidth="1"/>
    <col min="5113" max="5113" width="16.5703125" style="11" customWidth="1"/>
    <col min="5114" max="5114" width="13" style="11" bestFit="1" customWidth="1"/>
    <col min="5115" max="5115" width="17" style="11" bestFit="1" customWidth="1"/>
    <col min="5116" max="5116" width="8.85546875" style="11" customWidth="1"/>
    <col min="5117" max="5117" width="12.7109375" style="11" bestFit="1" customWidth="1"/>
    <col min="5118" max="5118" width="17" style="11" bestFit="1" customWidth="1"/>
    <col min="5119" max="5119" width="9.140625" style="11"/>
    <col min="5120" max="5120" width="13.85546875" style="11" bestFit="1" customWidth="1"/>
    <col min="5121" max="5122" width="9.28515625" style="11" bestFit="1" customWidth="1"/>
    <col min="5123" max="5123" width="9.140625" style="11"/>
    <col min="5124" max="5124" width="9.28515625" style="11" bestFit="1" customWidth="1"/>
    <col min="5125" max="5367" width="9.140625" style="11"/>
    <col min="5368" max="5368" width="26.140625" style="11" customWidth="1"/>
    <col min="5369" max="5369" width="16.5703125" style="11" customWidth="1"/>
    <col min="5370" max="5370" width="13" style="11" bestFit="1" customWidth="1"/>
    <col min="5371" max="5371" width="17" style="11" bestFit="1" customWidth="1"/>
    <col min="5372" max="5372" width="8.85546875" style="11" customWidth="1"/>
    <col min="5373" max="5373" width="12.7109375" style="11" bestFit="1" customWidth="1"/>
    <col min="5374" max="5374" width="17" style="11" bestFit="1" customWidth="1"/>
    <col min="5375" max="5375" width="9.140625" style="11"/>
    <col min="5376" max="5376" width="13.85546875" style="11" bestFit="1" customWidth="1"/>
    <col min="5377" max="5378" width="9.28515625" style="11" bestFit="1" customWidth="1"/>
    <col min="5379" max="5379" width="9.140625" style="11"/>
    <col min="5380" max="5380" width="9.28515625" style="11" bestFit="1" customWidth="1"/>
    <col min="5381" max="5623" width="9.140625" style="11"/>
    <col min="5624" max="5624" width="26.140625" style="11" customWidth="1"/>
    <col min="5625" max="5625" width="16.5703125" style="11" customWidth="1"/>
    <col min="5626" max="5626" width="13" style="11" bestFit="1" customWidth="1"/>
    <col min="5627" max="5627" width="17" style="11" bestFit="1" customWidth="1"/>
    <col min="5628" max="5628" width="8.85546875" style="11" customWidth="1"/>
    <col min="5629" max="5629" width="12.7109375" style="11" bestFit="1" customWidth="1"/>
    <col min="5630" max="5630" width="17" style="11" bestFit="1" customWidth="1"/>
    <col min="5631" max="5631" width="9.140625" style="11"/>
    <col min="5632" max="5632" width="13.85546875" style="11" bestFit="1" customWidth="1"/>
    <col min="5633" max="5634" width="9.28515625" style="11" bestFit="1" customWidth="1"/>
    <col min="5635" max="5635" width="9.140625" style="11"/>
    <col min="5636" max="5636" width="9.28515625" style="11" bestFit="1" customWidth="1"/>
    <col min="5637" max="5879" width="9.140625" style="11"/>
    <col min="5880" max="5880" width="26.140625" style="11" customWidth="1"/>
    <col min="5881" max="5881" width="16.5703125" style="11" customWidth="1"/>
    <col min="5882" max="5882" width="13" style="11" bestFit="1" customWidth="1"/>
    <col min="5883" max="5883" width="17" style="11" bestFit="1" customWidth="1"/>
    <col min="5884" max="5884" width="8.85546875" style="11" customWidth="1"/>
    <col min="5885" max="5885" width="12.7109375" style="11" bestFit="1" customWidth="1"/>
    <col min="5886" max="5886" width="17" style="11" bestFit="1" customWidth="1"/>
    <col min="5887" max="5887" width="9.140625" style="11"/>
    <col min="5888" max="5888" width="13.85546875" style="11" bestFit="1" customWidth="1"/>
    <col min="5889" max="5890" width="9.28515625" style="11" bestFit="1" customWidth="1"/>
    <col min="5891" max="5891" width="9.140625" style="11"/>
    <col min="5892" max="5892" width="9.28515625" style="11" bestFit="1" customWidth="1"/>
    <col min="5893" max="6135" width="9.140625" style="11"/>
    <col min="6136" max="6136" width="26.140625" style="11" customWidth="1"/>
    <col min="6137" max="6137" width="16.5703125" style="11" customWidth="1"/>
    <col min="6138" max="6138" width="13" style="11" bestFit="1" customWidth="1"/>
    <col min="6139" max="6139" width="17" style="11" bestFit="1" customWidth="1"/>
    <col min="6140" max="6140" width="8.85546875" style="11" customWidth="1"/>
    <col min="6141" max="6141" width="12.7109375" style="11" bestFit="1" customWidth="1"/>
    <col min="6142" max="6142" width="17" style="11" bestFit="1" customWidth="1"/>
    <col min="6143" max="6143" width="9.140625" style="11"/>
    <col min="6144" max="6144" width="13.85546875" style="11" bestFit="1" customWidth="1"/>
    <col min="6145" max="6146" width="9.28515625" style="11" bestFit="1" customWidth="1"/>
    <col min="6147" max="6147" width="9.140625" style="11"/>
    <col min="6148" max="6148" width="9.28515625" style="11" bestFit="1" customWidth="1"/>
    <col min="6149" max="6391" width="9.140625" style="11"/>
    <col min="6392" max="6392" width="26.140625" style="11" customWidth="1"/>
    <col min="6393" max="6393" width="16.5703125" style="11" customWidth="1"/>
    <col min="6394" max="6394" width="13" style="11" bestFit="1" customWidth="1"/>
    <col min="6395" max="6395" width="17" style="11" bestFit="1" customWidth="1"/>
    <col min="6396" max="6396" width="8.85546875" style="11" customWidth="1"/>
    <col min="6397" max="6397" width="12.7109375" style="11" bestFit="1" customWidth="1"/>
    <col min="6398" max="6398" width="17" style="11" bestFit="1" customWidth="1"/>
    <col min="6399" max="6399" width="9.140625" style="11"/>
    <col min="6400" max="6400" width="13.85546875" style="11" bestFit="1" customWidth="1"/>
    <col min="6401" max="6402" width="9.28515625" style="11" bestFit="1" customWidth="1"/>
    <col min="6403" max="6403" width="9.140625" style="11"/>
    <col min="6404" max="6404" width="9.28515625" style="11" bestFit="1" customWidth="1"/>
    <col min="6405" max="6647" width="9.140625" style="11"/>
    <col min="6648" max="6648" width="26.140625" style="11" customWidth="1"/>
    <col min="6649" max="6649" width="16.5703125" style="11" customWidth="1"/>
    <col min="6650" max="6650" width="13" style="11" bestFit="1" customWidth="1"/>
    <col min="6651" max="6651" width="17" style="11" bestFit="1" customWidth="1"/>
    <col min="6652" max="6652" width="8.85546875" style="11" customWidth="1"/>
    <col min="6653" max="6653" width="12.7109375" style="11" bestFit="1" customWidth="1"/>
    <col min="6654" max="6654" width="17" style="11" bestFit="1" customWidth="1"/>
    <col min="6655" max="6655" width="9.140625" style="11"/>
    <col min="6656" max="6656" width="13.85546875" style="11" bestFit="1" customWidth="1"/>
    <col min="6657" max="6658" width="9.28515625" style="11" bestFit="1" customWidth="1"/>
    <col min="6659" max="6659" width="9.140625" style="11"/>
    <col min="6660" max="6660" width="9.28515625" style="11" bestFit="1" customWidth="1"/>
    <col min="6661" max="6903" width="9.140625" style="11"/>
    <col min="6904" max="6904" width="26.140625" style="11" customWidth="1"/>
    <col min="6905" max="6905" width="16.5703125" style="11" customWidth="1"/>
    <col min="6906" max="6906" width="13" style="11" bestFit="1" customWidth="1"/>
    <col min="6907" max="6907" width="17" style="11" bestFit="1" customWidth="1"/>
    <col min="6908" max="6908" width="8.85546875" style="11" customWidth="1"/>
    <col min="6909" max="6909" width="12.7109375" style="11" bestFit="1" customWidth="1"/>
    <col min="6910" max="6910" width="17" style="11" bestFit="1" customWidth="1"/>
    <col min="6911" max="6911" width="9.140625" style="11"/>
    <col min="6912" max="6912" width="13.85546875" style="11" bestFit="1" customWidth="1"/>
    <col min="6913" max="6914" width="9.28515625" style="11" bestFit="1" customWidth="1"/>
    <col min="6915" max="6915" width="9.140625" style="11"/>
    <col min="6916" max="6916" width="9.28515625" style="11" bestFit="1" customWidth="1"/>
    <col min="6917" max="7159" width="9.140625" style="11"/>
    <col min="7160" max="7160" width="26.140625" style="11" customWidth="1"/>
    <col min="7161" max="7161" width="16.5703125" style="11" customWidth="1"/>
    <col min="7162" max="7162" width="13" style="11" bestFit="1" customWidth="1"/>
    <col min="7163" max="7163" width="17" style="11" bestFit="1" customWidth="1"/>
    <col min="7164" max="7164" width="8.85546875" style="11" customWidth="1"/>
    <col min="7165" max="7165" width="12.7109375" style="11" bestFit="1" customWidth="1"/>
    <col min="7166" max="7166" width="17" style="11" bestFit="1" customWidth="1"/>
    <col min="7167" max="7167" width="9.140625" style="11"/>
    <col min="7168" max="7168" width="13.85546875" style="11" bestFit="1" customWidth="1"/>
    <col min="7169" max="7170" width="9.28515625" style="11" bestFit="1" customWidth="1"/>
    <col min="7171" max="7171" width="9.140625" style="11"/>
    <col min="7172" max="7172" width="9.28515625" style="11" bestFit="1" customWidth="1"/>
    <col min="7173" max="7415" width="9.140625" style="11"/>
    <col min="7416" max="7416" width="26.140625" style="11" customWidth="1"/>
    <col min="7417" max="7417" width="16.5703125" style="11" customWidth="1"/>
    <col min="7418" max="7418" width="13" style="11" bestFit="1" customWidth="1"/>
    <col min="7419" max="7419" width="17" style="11" bestFit="1" customWidth="1"/>
    <col min="7420" max="7420" width="8.85546875" style="11" customWidth="1"/>
    <col min="7421" max="7421" width="12.7109375" style="11" bestFit="1" customWidth="1"/>
    <col min="7422" max="7422" width="17" style="11" bestFit="1" customWidth="1"/>
    <col min="7423" max="7423" width="9.140625" style="11"/>
    <col min="7424" max="7424" width="13.85546875" style="11" bestFit="1" customWidth="1"/>
    <col min="7425" max="7426" width="9.28515625" style="11" bestFit="1" customWidth="1"/>
    <col min="7427" max="7427" width="9.140625" style="11"/>
    <col min="7428" max="7428" width="9.28515625" style="11" bestFit="1" customWidth="1"/>
    <col min="7429" max="7671" width="9.140625" style="11"/>
    <col min="7672" max="7672" width="26.140625" style="11" customWidth="1"/>
    <col min="7673" max="7673" width="16.5703125" style="11" customWidth="1"/>
    <col min="7674" max="7674" width="13" style="11" bestFit="1" customWidth="1"/>
    <col min="7675" max="7675" width="17" style="11" bestFit="1" customWidth="1"/>
    <col min="7676" max="7676" width="8.85546875" style="11" customWidth="1"/>
    <col min="7677" max="7677" width="12.7109375" style="11" bestFit="1" customWidth="1"/>
    <col min="7678" max="7678" width="17" style="11" bestFit="1" customWidth="1"/>
    <col min="7679" max="7679" width="9.140625" style="11"/>
    <col min="7680" max="7680" width="13.85546875" style="11" bestFit="1" customWidth="1"/>
    <col min="7681" max="7682" width="9.28515625" style="11" bestFit="1" customWidth="1"/>
    <col min="7683" max="7683" width="9.140625" style="11"/>
    <col min="7684" max="7684" width="9.28515625" style="11" bestFit="1" customWidth="1"/>
    <col min="7685" max="7927" width="9.140625" style="11"/>
    <col min="7928" max="7928" width="26.140625" style="11" customWidth="1"/>
    <col min="7929" max="7929" width="16.5703125" style="11" customWidth="1"/>
    <col min="7930" max="7930" width="13" style="11" bestFit="1" customWidth="1"/>
    <col min="7931" max="7931" width="17" style="11" bestFit="1" customWidth="1"/>
    <col min="7932" max="7932" width="8.85546875" style="11" customWidth="1"/>
    <col min="7933" max="7933" width="12.7109375" style="11" bestFit="1" customWidth="1"/>
    <col min="7934" max="7934" width="17" style="11" bestFit="1" customWidth="1"/>
    <col min="7935" max="7935" width="9.140625" style="11"/>
    <col min="7936" max="7936" width="13.85546875" style="11" bestFit="1" customWidth="1"/>
    <col min="7937" max="7938" width="9.28515625" style="11" bestFit="1" customWidth="1"/>
    <col min="7939" max="7939" width="9.140625" style="11"/>
    <col min="7940" max="7940" width="9.28515625" style="11" bestFit="1" customWidth="1"/>
    <col min="7941" max="8183" width="9.140625" style="11"/>
    <col min="8184" max="8184" width="26.140625" style="11" customWidth="1"/>
    <col min="8185" max="8185" width="16.5703125" style="11" customWidth="1"/>
    <col min="8186" max="8186" width="13" style="11" bestFit="1" customWidth="1"/>
    <col min="8187" max="8187" width="17" style="11" bestFit="1" customWidth="1"/>
    <col min="8188" max="8188" width="8.85546875" style="11" customWidth="1"/>
    <col min="8189" max="8189" width="12.7109375" style="11" bestFit="1" customWidth="1"/>
    <col min="8190" max="8190" width="17" style="11" bestFit="1" customWidth="1"/>
    <col min="8191" max="8191" width="9.140625" style="11"/>
    <col min="8192" max="8192" width="13.85546875" style="11" bestFit="1" customWidth="1"/>
    <col min="8193" max="8194" width="9.28515625" style="11" bestFit="1" customWidth="1"/>
    <col min="8195" max="8195" width="9.140625" style="11"/>
    <col min="8196" max="8196" width="9.28515625" style="11" bestFit="1" customWidth="1"/>
    <col min="8197" max="8439" width="9.140625" style="11"/>
    <col min="8440" max="8440" width="26.140625" style="11" customWidth="1"/>
    <col min="8441" max="8441" width="16.5703125" style="11" customWidth="1"/>
    <col min="8442" max="8442" width="13" style="11" bestFit="1" customWidth="1"/>
    <col min="8443" max="8443" width="17" style="11" bestFit="1" customWidth="1"/>
    <col min="8444" max="8444" width="8.85546875" style="11" customWidth="1"/>
    <col min="8445" max="8445" width="12.7109375" style="11" bestFit="1" customWidth="1"/>
    <col min="8446" max="8446" width="17" style="11" bestFit="1" customWidth="1"/>
    <col min="8447" max="8447" width="9.140625" style="11"/>
    <col min="8448" max="8448" width="13.85546875" style="11" bestFit="1" customWidth="1"/>
    <col min="8449" max="8450" width="9.28515625" style="11" bestFit="1" customWidth="1"/>
    <col min="8451" max="8451" width="9.140625" style="11"/>
    <col min="8452" max="8452" width="9.28515625" style="11" bestFit="1" customWidth="1"/>
    <col min="8453" max="8695" width="9.140625" style="11"/>
    <col min="8696" max="8696" width="26.140625" style="11" customWidth="1"/>
    <col min="8697" max="8697" width="16.5703125" style="11" customWidth="1"/>
    <col min="8698" max="8698" width="13" style="11" bestFit="1" customWidth="1"/>
    <col min="8699" max="8699" width="17" style="11" bestFit="1" customWidth="1"/>
    <col min="8700" max="8700" width="8.85546875" style="11" customWidth="1"/>
    <col min="8701" max="8701" width="12.7109375" style="11" bestFit="1" customWidth="1"/>
    <col min="8702" max="8702" width="17" style="11" bestFit="1" customWidth="1"/>
    <col min="8703" max="8703" width="9.140625" style="11"/>
    <col min="8704" max="8704" width="13.85546875" style="11" bestFit="1" customWidth="1"/>
    <col min="8705" max="8706" width="9.28515625" style="11" bestFit="1" customWidth="1"/>
    <col min="8707" max="8707" width="9.140625" style="11"/>
    <col min="8708" max="8708" width="9.28515625" style="11" bestFit="1" customWidth="1"/>
    <col min="8709" max="8951" width="9.140625" style="11"/>
    <col min="8952" max="8952" width="26.140625" style="11" customWidth="1"/>
    <col min="8953" max="8953" width="16.5703125" style="11" customWidth="1"/>
    <col min="8954" max="8954" width="13" style="11" bestFit="1" customWidth="1"/>
    <col min="8955" max="8955" width="17" style="11" bestFit="1" customWidth="1"/>
    <col min="8956" max="8956" width="8.85546875" style="11" customWidth="1"/>
    <col min="8957" max="8957" width="12.7109375" style="11" bestFit="1" customWidth="1"/>
    <col min="8958" max="8958" width="17" style="11" bestFit="1" customWidth="1"/>
    <col min="8959" max="8959" width="9.140625" style="11"/>
    <col min="8960" max="8960" width="13.85546875" style="11" bestFit="1" customWidth="1"/>
    <col min="8961" max="8962" width="9.28515625" style="11" bestFit="1" customWidth="1"/>
    <col min="8963" max="8963" width="9.140625" style="11"/>
    <col min="8964" max="8964" width="9.28515625" style="11" bestFit="1" customWidth="1"/>
    <col min="8965" max="9207" width="9.140625" style="11"/>
    <col min="9208" max="9208" width="26.140625" style="11" customWidth="1"/>
    <col min="9209" max="9209" width="16.5703125" style="11" customWidth="1"/>
    <col min="9210" max="9210" width="13" style="11" bestFit="1" customWidth="1"/>
    <col min="9211" max="9211" width="17" style="11" bestFit="1" customWidth="1"/>
    <col min="9212" max="9212" width="8.85546875" style="11" customWidth="1"/>
    <col min="9213" max="9213" width="12.7109375" style="11" bestFit="1" customWidth="1"/>
    <col min="9214" max="9214" width="17" style="11" bestFit="1" customWidth="1"/>
    <col min="9215" max="9215" width="9.140625" style="11"/>
    <col min="9216" max="9216" width="13.85546875" style="11" bestFit="1" customWidth="1"/>
    <col min="9217" max="9218" width="9.28515625" style="11" bestFit="1" customWidth="1"/>
    <col min="9219" max="9219" width="9.140625" style="11"/>
    <col min="9220" max="9220" width="9.28515625" style="11" bestFit="1" customWidth="1"/>
    <col min="9221" max="9463" width="9.140625" style="11"/>
    <col min="9464" max="9464" width="26.140625" style="11" customWidth="1"/>
    <col min="9465" max="9465" width="16.5703125" style="11" customWidth="1"/>
    <col min="9466" max="9466" width="13" style="11" bestFit="1" customWidth="1"/>
    <col min="9467" max="9467" width="17" style="11" bestFit="1" customWidth="1"/>
    <col min="9468" max="9468" width="8.85546875" style="11" customWidth="1"/>
    <col min="9469" max="9469" width="12.7109375" style="11" bestFit="1" customWidth="1"/>
    <col min="9470" max="9470" width="17" style="11" bestFit="1" customWidth="1"/>
    <col min="9471" max="9471" width="9.140625" style="11"/>
    <col min="9472" max="9472" width="13.85546875" style="11" bestFit="1" customWidth="1"/>
    <col min="9473" max="9474" width="9.28515625" style="11" bestFit="1" customWidth="1"/>
    <col min="9475" max="9475" width="9.140625" style="11"/>
    <col min="9476" max="9476" width="9.28515625" style="11" bestFit="1" customWidth="1"/>
    <col min="9477" max="9719" width="9.140625" style="11"/>
    <col min="9720" max="9720" width="26.140625" style="11" customWidth="1"/>
    <col min="9721" max="9721" width="16.5703125" style="11" customWidth="1"/>
    <col min="9722" max="9722" width="13" style="11" bestFit="1" customWidth="1"/>
    <col min="9723" max="9723" width="17" style="11" bestFit="1" customWidth="1"/>
    <col min="9724" max="9724" width="8.85546875" style="11" customWidth="1"/>
    <col min="9725" max="9725" width="12.7109375" style="11" bestFit="1" customWidth="1"/>
    <col min="9726" max="9726" width="17" style="11" bestFit="1" customWidth="1"/>
    <col min="9727" max="9727" width="9.140625" style="11"/>
    <col min="9728" max="9728" width="13.85546875" style="11" bestFit="1" customWidth="1"/>
    <col min="9729" max="9730" width="9.28515625" style="11" bestFit="1" customWidth="1"/>
    <col min="9731" max="9731" width="9.140625" style="11"/>
    <col min="9732" max="9732" width="9.28515625" style="11" bestFit="1" customWidth="1"/>
    <col min="9733" max="9975" width="9.140625" style="11"/>
    <col min="9976" max="9976" width="26.140625" style="11" customWidth="1"/>
    <col min="9977" max="9977" width="16.5703125" style="11" customWidth="1"/>
    <col min="9978" max="9978" width="13" style="11" bestFit="1" customWidth="1"/>
    <col min="9979" max="9979" width="17" style="11" bestFit="1" customWidth="1"/>
    <col min="9980" max="9980" width="8.85546875" style="11" customWidth="1"/>
    <col min="9981" max="9981" width="12.7109375" style="11" bestFit="1" customWidth="1"/>
    <col min="9982" max="9982" width="17" style="11" bestFit="1" customWidth="1"/>
    <col min="9983" max="9983" width="9.140625" style="11"/>
    <col min="9984" max="9984" width="13.85546875" style="11" bestFit="1" customWidth="1"/>
    <col min="9985" max="9986" width="9.28515625" style="11" bestFit="1" customWidth="1"/>
    <col min="9987" max="9987" width="9.140625" style="11"/>
    <col min="9988" max="9988" width="9.28515625" style="11" bestFit="1" customWidth="1"/>
    <col min="9989" max="10231" width="9.140625" style="11"/>
    <col min="10232" max="10232" width="26.140625" style="11" customWidth="1"/>
    <col min="10233" max="10233" width="16.5703125" style="11" customWidth="1"/>
    <col min="10234" max="10234" width="13" style="11" bestFit="1" customWidth="1"/>
    <col min="10235" max="10235" width="17" style="11" bestFit="1" customWidth="1"/>
    <col min="10236" max="10236" width="8.85546875" style="11" customWidth="1"/>
    <col min="10237" max="10237" width="12.7109375" style="11" bestFit="1" customWidth="1"/>
    <col min="10238" max="10238" width="17" style="11" bestFit="1" customWidth="1"/>
    <col min="10239" max="10239" width="9.140625" style="11"/>
    <col min="10240" max="10240" width="13.85546875" style="11" bestFit="1" customWidth="1"/>
    <col min="10241" max="10242" width="9.28515625" style="11" bestFit="1" customWidth="1"/>
    <col min="10243" max="10243" width="9.140625" style="11"/>
    <col min="10244" max="10244" width="9.28515625" style="11" bestFit="1" customWidth="1"/>
    <col min="10245" max="10487" width="9.140625" style="11"/>
    <col min="10488" max="10488" width="26.140625" style="11" customWidth="1"/>
    <col min="10489" max="10489" width="16.5703125" style="11" customWidth="1"/>
    <col min="10490" max="10490" width="13" style="11" bestFit="1" customWidth="1"/>
    <col min="10491" max="10491" width="17" style="11" bestFit="1" customWidth="1"/>
    <col min="10492" max="10492" width="8.85546875" style="11" customWidth="1"/>
    <col min="10493" max="10493" width="12.7109375" style="11" bestFit="1" customWidth="1"/>
    <col min="10494" max="10494" width="17" style="11" bestFit="1" customWidth="1"/>
    <col min="10495" max="10495" width="9.140625" style="11"/>
    <col min="10496" max="10496" width="13.85546875" style="11" bestFit="1" customWidth="1"/>
    <col min="10497" max="10498" width="9.28515625" style="11" bestFit="1" customWidth="1"/>
    <col min="10499" max="10499" width="9.140625" style="11"/>
    <col min="10500" max="10500" width="9.28515625" style="11" bestFit="1" customWidth="1"/>
    <col min="10501" max="10743" width="9.140625" style="11"/>
    <col min="10744" max="10744" width="26.140625" style="11" customWidth="1"/>
    <col min="10745" max="10745" width="16.5703125" style="11" customWidth="1"/>
    <col min="10746" max="10746" width="13" style="11" bestFit="1" customWidth="1"/>
    <col min="10747" max="10747" width="17" style="11" bestFit="1" customWidth="1"/>
    <col min="10748" max="10748" width="8.85546875" style="11" customWidth="1"/>
    <col min="10749" max="10749" width="12.7109375" style="11" bestFit="1" customWidth="1"/>
    <col min="10750" max="10750" width="17" style="11" bestFit="1" customWidth="1"/>
    <col min="10751" max="10751" width="9.140625" style="11"/>
    <col min="10752" max="10752" width="13.85546875" style="11" bestFit="1" customWidth="1"/>
    <col min="10753" max="10754" width="9.28515625" style="11" bestFit="1" customWidth="1"/>
    <col min="10755" max="10755" width="9.140625" style="11"/>
    <col min="10756" max="10756" width="9.28515625" style="11" bestFit="1" customWidth="1"/>
    <col min="10757" max="10999" width="9.140625" style="11"/>
    <col min="11000" max="11000" width="26.140625" style="11" customWidth="1"/>
    <col min="11001" max="11001" width="16.5703125" style="11" customWidth="1"/>
    <col min="11002" max="11002" width="13" style="11" bestFit="1" customWidth="1"/>
    <col min="11003" max="11003" width="17" style="11" bestFit="1" customWidth="1"/>
    <col min="11004" max="11004" width="8.85546875" style="11" customWidth="1"/>
    <col min="11005" max="11005" width="12.7109375" style="11" bestFit="1" customWidth="1"/>
    <col min="11006" max="11006" width="17" style="11" bestFit="1" customWidth="1"/>
    <col min="11007" max="11007" width="9.140625" style="11"/>
    <col min="11008" max="11008" width="13.85546875" style="11" bestFit="1" customWidth="1"/>
    <col min="11009" max="11010" width="9.28515625" style="11" bestFit="1" customWidth="1"/>
    <col min="11011" max="11011" width="9.140625" style="11"/>
    <col min="11012" max="11012" width="9.28515625" style="11" bestFit="1" customWidth="1"/>
    <col min="11013" max="11255" width="9.140625" style="11"/>
    <col min="11256" max="11256" width="26.140625" style="11" customWidth="1"/>
    <col min="11257" max="11257" width="16.5703125" style="11" customWidth="1"/>
    <col min="11258" max="11258" width="13" style="11" bestFit="1" customWidth="1"/>
    <col min="11259" max="11259" width="17" style="11" bestFit="1" customWidth="1"/>
    <col min="11260" max="11260" width="8.85546875" style="11" customWidth="1"/>
    <col min="11261" max="11261" width="12.7109375" style="11" bestFit="1" customWidth="1"/>
    <col min="11262" max="11262" width="17" style="11" bestFit="1" customWidth="1"/>
    <col min="11263" max="11263" width="9.140625" style="11"/>
    <col min="11264" max="11264" width="13.85546875" style="11" bestFit="1" customWidth="1"/>
    <col min="11265" max="11266" width="9.28515625" style="11" bestFit="1" customWidth="1"/>
    <col min="11267" max="11267" width="9.140625" style="11"/>
    <col min="11268" max="11268" width="9.28515625" style="11" bestFit="1" customWidth="1"/>
    <col min="11269" max="11511" width="9.140625" style="11"/>
    <col min="11512" max="11512" width="26.140625" style="11" customWidth="1"/>
    <col min="11513" max="11513" width="16.5703125" style="11" customWidth="1"/>
    <col min="11514" max="11514" width="13" style="11" bestFit="1" customWidth="1"/>
    <col min="11515" max="11515" width="17" style="11" bestFit="1" customWidth="1"/>
    <col min="11516" max="11516" width="8.85546875" style="11" customWidth="1"/>
    <col min="11517" max="11517" width="12.7109375" style="11" bestFit="1" customWidth="1"/>
    <col min="11518" max="11518" width="17" style="11" bestFit="1" customWidth="1"/>
    <col min="11519" max="11519" width="9.140625" style="11"/>
    <col min="11520" max="11520" width="13.85546875" style="11" bestFit="1" customWidth="1"/>
    <col min="11521" max="11522" width="9.28515625" style="11" bestFit="1" customWidth="1"/>
    <col min="11523" max="11523" width="9.140625" style="11"/>
    <col min="11524" max="11524" width="9.28515625" style="11" bestFit="1" customWidth="1"/>
    <col min="11525" max="11767" width="9.140625" style="11"/>
    <col min="11768" max="11768" width="26.140625" style="11" customWidth="1"/>
    <col min="11769" max="11769" width="16.5703125" style="11" customWidth="1"/>
    <col min="11770" max="11770" width="13" style="11" bestFit="1" customWidth="1"/>
    <col min="11771" max="11771" width="17" style="11" bestFit="1" customWidth="1"/>
    <col min="11772" max="11772" width="8.85546875" style="11" customWidth="1"/>
    <col min="11773" max="11773" width="12.7109375" style="11" bestFit="1" customWidth="1"/>
    <col min="11774" max="11774" width="17" style="11" bestFit="1" customWidth="1"/>
    <col min="11775" max="11775" width="9.140625" style="11"/>
    <col min="11776" max="11776" width="13.85546875" style="11" bestFit="1" customWidth="1"/>
    <col min="11777" max="11778" width="9.28515625" style="11" bestFit="1" customWidth="1"/>
    <col min="11779" max="11779" width="9.140625" style="11"/>
    <col min="11780" max="11780" width="9.28515625" style="11" bestFit="1" customWidth="1"/>
    <col min="11781" max="12023" width="9.140625" style="11"/>
    <col min="12024" max="12024" width="26.140625" style="11" customWidth="1"/>
    <col min="12025" max="12025" width="16.5703125" style="11" customWidth="1"/>
    <col min="12026" max="12026" width="13" style="11" bestFit="1" customWidth="1"/>
    <col min="12027" max="12027" width="17" style="11" bestFit="1" customWidth="1"/>
    <col min="12028" max="12028" width="8.85546875" style="11" customWidth="1"/>
    <col min="12029" max="12029" width="12.7109375" style="11" bestFit="1" customWidth="1"/>
    <col min="12030" max="12030" width="17" style="11" bestFit="1" customWidth="1"/>
    <col min="12031" max="12031" width="9.140625" style="11"/>
    <col min="12032" max="12032" width="13.85546875" style="11" bestFit="1" customWidth="1"/>
    <col min="12033" max="12034" width="9.28515625" style="11" bestFit="1" customWidth="1"/>
    <col min="12035" max="12035" width="9.140625" style="11"/>
    <col min="12036" max="12036" width="9.28515625" style="11" bestFit="1" customWidth="1"/>
    <col min="12037" max="12279" width="9.140625" style="11"/>
    <col min="12280" max="12280" width="26.140625" style="11" customWidth="1"/>
    <col min="12281" max="12281" width="16.5703125" style="11" customWidth="1"/>
    <col min="12282" max="12282" width="13" style="11" bestFit="1" customWidth="1"/>
    <col min="12283" max="12283" width="17" style="11" bestFit="1" customWidth="1"/>
    <col min="12284" max="12284" width="8.85546875" style="11" customWidth="1"/>
    <col min="12285" max="12285" width="12.7109375" style="11" bestFit="1" customWidth="1"/>
    <col min="12286" max="12286" width="17" style="11" bestFit="1" customWidth="1"/>
    <col min="12287" max="12287" width="9.140625" style="11"/>
    <col min="12288" max="12288" width="13.85546875" style="11" bestFit="1" customWidth="1"/>
    <col min="12289" max="12290" width="9.28515625" style="11" bestFit="1" customWidth="1"/>
    <col min="12291" max="12291" width="9.140625" style="11"/>
    <col min="12292" max="12292" width="9.28515625" style="11" bestFit="1" customWidth="1"/>
    <col min="12293" max="12535" width="9.140625" style="11"/>
    <col min="12536" max="12536" width="26.140625" style="11" customWidth="1"/>
    <col min="12537" max="12537" width="16.5703125" style="11" customWidth="1"/>
    <col min="12538" max="12538" width="13" style="11" bestFit="1" customWidth="1"/>
    <col min="12539" max="12539" width="17" style="11" bestFit="1" customWidth="1"/>
    <col min="12540" max="12540" width="8.85546875" style="11" customWidth="1"/>
    <col min="12541" max="12541" width="12.7109375" style="11" bestFit="1" customWidth="1"/>
    <col min="12542" max="12542" width="17" style="11" bestFit="1" customWidth="1"/>
    <col min="12543" max="12543" width="9.140625" style="11"/>
    <col min="12544" max="12544" width="13.85546875" style="11" bestFit="1" customWidth="1"/>
    <col min="12545" max="12546" width="9.28515625" style="11" bestFit="1" customWidth="1"/>
    <col min="12547" max="12547" width="9.140625" style="11"/>
    <col min="12548" max="12548" width="9.28515625" style="11" bestFit="1" customWidth="1"/>
    <col min="12549" max="12791" width="9.140625" style="11"/>
    <col min="12792" max="12792" width="26.140625" style="11" customWidth="1"/>
    <col min="12793" max="12793" width="16.5703125" style="11" customWidth="1"/>
    <col min="12794" max="12794" width="13" style="11" bestFit="1" customWidth="1"/>
    <col min="12795" max="12795" width="17" style="11" bestFit="1" customWidth="1"/>
    <col min="12796" max="12796" width="8.85546875" style="11" customWidth="1"/>
    <col min="12797" max="12797" width="12.7109375" style="11" bestFit="1" customWidth="1"/>
    <col min="12798" max="12798" width="17" style="11" bestFit="1" customWidth="1"/>
    <col min="12799" max="12799" width="9.140625" style="11"/>
    <col min="12800" max="12800" width="13.85546875" style="11" bestFit="1" customWidth="1"/>
    <col min="12801" max="12802" width="9.28515625" style="11" bestFit="1" customWidth="1"/>
    <col min="12803" max="12803" width="9.140625" style="11"/>
    <col min="12804" max="12804" width="9.28515625" style="11" bestFit="1" customWidth="1"/>
    <col min="12805" max="13047" width="9.140625" style="11"/>
    <col min="13048" max="13048" width="26.140625" style="11" customWidth="1"/>
    <col min="13049" max="13049" width="16.5703125" style="11" customWidth="1"/>
    <col min="13050" max="13050" width="13" style="11" bestFit="1" customWidth="1"/>
    <col min="13051" max="13051" width="17" style="11" bestFit="1" customWidth="1"/>
    <col min="13052" max="13052" width="8.85546875" style="11" customWidth="1"/>
    <col min="13053" max="13053" width="12.7109375" style="11" bestFit="1" customWidth="1"/>
    <col min="13054" max="13054" width="17" style="11" bestFit="1" customWidth="1"/>
    <col min="13055" max="13055" width="9.140625" style="11"/>
    <col min="13056" max="13056" width="13.85546875" style="11" bestFit="1" customWidth="1"/>
    <col min="13057" max="13058" width="9.28515625" style="11" bestFit="1" customWidth="1"/>
    <col min="13059" max="13059" width="9.140625" style="11"/>
    <col min="13060" max="13060" width="9.28515625" style="11" bestFit="1" customWidth="1"/>
    <col min="13061" max="13303" width="9.140625" style="11"/>
    <col min="13304" max="13304" width="26.140625" style="11" customWidth="1"/>
    <col min="13305" max="13305" width="16.5703125" style="11" customWidth="1"/>
    <col min="13306" max="13306" width="13" style="11" bestFit="1" customWidth="1"/>
    <col min="13307" max="13307" width="17" style="11" bestFit="1" customWidth="1"/>
    <col min="13308" max="13308" width="8.85546875" style="11" customWidth="1"/>
    <col min="13309" max="13309" width="12.7109375" style="11" bestFit="1" customWidth="1"/>
    <col min="13310" max="13310" width="17" style="11" bestFit="1" customWidth="1"/>
    <col min="13311" max="13311" width="9.140625" style="11"/>
    <col min="13312" max="13312" width="13.85546875" style="11" bestFit="1" customWidth="1"/>
    <col min="13313" max="13314" width="9.28515625" style="11" bestFit="1" customWidth="1"/>
    <col min="13315" max="13315" width="9.140625" style="11"/>
    <col min="13316" max="13316" width="9.28515625" style="11" bestFit="1" customWidth="1"/>
    <col min="13317" max="13559" width="9.140625" style="11"/>
    <col min="13560" max="13560" width="26.140625" style="11" customWidth="1"/>
    <col min="13561" max="13561" width="16.5703125" style="11" customWidth="1"/>
    <col min="13562" max="13562" width="13" style="11" bestFit="1" customWidth="1"/>
    <col min="13563" max="13563" width="17" style="11" bestFit="1" customWidth="1"/>
    <col min="13564" max="13564" width="8.85546875" style="11" customWidth="1"/>
    <col min="13565" max="13565" width="12.7109375" style="11" bestFit="1" customWidth="1"/>
    <col min="13566" max="13566" width="17" style="11" bestFit="1" customWidth="1"/>
    <col min="13567" max="13567" width="9.140625" style="11"/>
    <col min="13568" max="13568" width="13.85546875" style="11" bestFit="1" customWidth="1"/>
    <col min="13569" max="13570" width="9.28515625" style="11" bestFit="1" customWidth="1"/>
    <col min="13571" max="13571" width="9.140625" style="11"/>
    <col min="13572" max="13572" width="9.28515625" style="11" bestFit="1" customWidth="1"/>
    <col min="13573" max="13815" width="9.140625" style="11"/>
    <col min="13816" max="13816" width="26.140625" style="11" customWidth="1"/>
    <col min="13817" max="13817" width="16.5703125" style="11" customWidth="1"/>
    <col min="13818" max="13818" width="13" style="11" bestFit="1" customWidth="1"/>
    <col min="13819" max="13819" width="17" style="11" bestFit="1" customWidth="1"/>
    <col min="13820" max="13820" width="8.85546875" style="11" customWidth="1"/>
    <col min="13821" max="13821" width="12.7109375" style="11" bestFit="1" customWidth="1"/>
    <col min="13822" max="13822" width="17" style="11" bestFit="1" customWidth="1"/>
    <col min="13823" max="13823" width="9.140625" style="11"/>
    <col min="13824" max="13824" width="13.85546875" style="11" bestFit="1" customWidth="1"/>
    <col min="13825" max="13826" width="9.28515625" style="11" bestFit="1" customWidth="1"/>
    <col min="13827" max="13827" width="9.140625" style="11"/>
    <col min="13828" max="13828" width="9.28515625" style="11" bestFit="1" customWidth="1"/>
    <col min="13829" max="14071" width="9.140625" style="11"/>
    <col min="14072" max="14072" width="26.140625" style="11" customWidth="1"/>
    <col min="14073" max="14073" width="16.5703125" style="11" customWidth="1"/>
    <col min="14074" max="14074" width="13" style="11" bestFit="1" customWidth="1"/>
    <col min="14075" max="14075" width="17" style="11" bestFit="1" customWidth="1"/>
    <col min="14076" max="14076" width="8.85546875" style="11" customWidth="1"/>
    <col min="14077" max="14077" width="12.7109375" style="11" bestFit="1" customWidth="1"/>
    <col min="14078" max="14078" width="17" style="11" bestFit="1" customWidth="1"/>
    <col min="14079" max="14079" width="9.140625" style="11"/>
    <col min="14080" max="14080" width="13.85546875" style="11" bestFit="1" customWidth="1"/>
    <col min="14081" max="14082" width="9.28515625" style="11" bestFit="1" customWidth="1"/>
    <col min="14083" max="14083" width="9.140625" style="11"/>
    <col min="14084" max="14084" width="9.28515625" style="11" bestFit="1" customWidth="1"/>
    <col min="14085" max="14327" width="9.140625" style="11"/>
    <col min="14328" max="14328" width="26.140625" style="11" customWidth="1"/>
    <col min="14329" max="14329" width="16.5703125" style="11" customWidth="1"/>
    <col min="14330" max="14330" width="13" style="11" bestFit="1" customWidth="1"/>
    <col min="14331" max="14331" width="17" style="11" bestFit="1" customWidth="1"/>
    <col min="14332" max="14332" width="8.85546875" style="11" customWidth="1"/>
    <col min="14333" max="14333" width="12.7109375" style="11" bestFit="1" customWidth="1"/>
    <col min="14334" max="14334" width="17" style="11" bestFit="1" customWidth="1"/>
    <col min="14335" max="14335" width="9.140625" style="11"/>
    <col min="14336" max="14336" width="13.85546875" style="11" bestFit="1" customWidth="1"/>
    <col min="14337" max="14338" width="9.28515625" style="11" bestFit="1" customWidth="1"/>
    <col min="14339" max="14339" width="9.140625" style="11"/>
    <col min="14340" max="14340" width="9.28515625" style="11" bestFit="1" customWidth="1"/>
    <col min="14341" max="14583" width="9.140625" style="11"/>
    <col min="14584" max="14584" width="26.140625" style="11" customWidth="1"/>
    <col min="14585" max="14585" width="16.5703125" style="11" customWidth="1"/>
    <col min="14586" max="14586" width="13" style="11" bestFit="1" customWidth="1"/>
    <col min="14587" max="14587" width="17" style="11" bestFit="1" customWidth="1"/>
    <col min="14588" max="14588" width="8.85546875" style="11" customWidth="1"/>
    <col min="14589" max="14589" width="12.7109375" style="11" bestFit="1" customWidth="1"/>
    <col min="14590" max="14590" width="17" style="11" bestFit="1" customWidth="1"/>
    <col min="14591" max="14591" width="9.140625" style="11"/>
    <col min="14592" max="14592" width="13.85546875" style="11" bestFit="1" customWidth="1"/>
    <col min="14593" max="14594" width="9.28515625" style="11" bestFit="1" customWidth="1"/>
    <col min="14595" max="14595" width="9.140625" style="11"/>
    <col min="14596" max="14596" width="9.28515625" style="11" bestFit="1" customWidth="1"/>
    <col min="14597" max="14839" width="9.140625" style="11"/>
    <col min="14840" max="14840" width="26.140625" style="11" customWidth="1"/>
    <col min="14841" max="14841" width="16.5703125" style="11" customWidth="1"/>
    <col min="14842" max="14842" width="13" style="11" bestFit="1" customWidth="1"/>
    <col min="14843" max="14843" width="17" style="11" bestFit="1" customWidth="1"/>
    <col min="14844" max="14844" width="8.85546875" style="11" customWidth="1"/>
    <col min="14845" max="14845" width="12.7109375" style="11" bestFit="1" customWidth="1"/>
    <col min="14846" max="14846" width="17" style="11" bestFit="1" customWidth="1"/>
    <col min="14847" max="14847" width="9.140625" style="11"/>
    <col min="14848" max="14848" width="13.85546875" style="11" bestFit="1" customWidth="1"/>
    <col min="14849" max="14850" width="9.28515625" style="11" bestFit="1" customWidth="1"/>
    <col min="14851" max="14851" width="9.140625" style="11"/>
    <col min="14852" max="14852" width="9.28515625" style="11" bestFit="1" customWidth="1"/>
    <col min="14853" max="15095" width="9.140625" style="11"/>
    <col min="15096" max="15096" width="26.140625" style="11" customWidth="1"/>
    <col min="15097" max="15097" width="16.5703125" style="11" customWidth="1"/>
    <col min="15098" max="15098" width="13" style="11" bestFit="1" customWidth="1"/>
    <col min="15099" max="15099" width="17" style="11" bestFit="1" customWidth="1"/>
    <col min="15100" max="15100" width="8.85546875" style="11" customWidth="1"/>
    <col min="15101" max="15101" width="12.7109375" style="11" bestFit="1" customWidth="1"/>
    <col min="15102" max="15102" width="17" style="11" bestFit="1" customWidth="1"/>
    <col min="15103" max="15103" width="9.140625" style="11"/>
    <col min="15104" max="15104" width="13.85546875" style="11" bestFit="1" customWidth="1"/>
    <col min="15105" max="15106" width="9.28515625" style="11" bestFit="1" customWidth="1"/>
    <col min="15107" max="15107" width="9.140625" style="11"/>
    <col min="15108" max="15108" width="9.28515625" style="11" bestFit="1" customWidth="1"/>
    <col min="15109" max="15351" width="9.140625" style="11"/>
    <col min="15352" max="15352" width="26.140625" style="11" customWidth="1"/>
    <col min="15353" max="15353" width="16.5703125" style="11" customWidth="1"/>
    <col min="15354" max="15354" width="13" style="11" bestFit="1" customWidth="1"/>
    <col min="15355" max="15355" width="17" style="11" bestFit="1" customWidth="1"/>
    <col min="15356" max="15356" width="8.85546875" style="11" customWidth="1"/>
    <col min="15357" max="15357" width="12.7109375" style="11" bestFit="1" customWidth="1"/>
    <col min="15358" max="15358" width="17" style="11" bestFit="1" customWidth="1"/>
    <col min="15359" max="15359" width="9.140625" style="11"/>
    <col min="15360" max="15360" width="13.85546875" style="11" bestFit="1" customWidth="1"/>
    <col min="15361" max="15362" width="9.28515625" style="11" bestFit="1" customWidth="1"/>
    <col min="15363" max="15363" width="9.140625" style="11"/>
    <col min="15364" max="15364" width="9.28515625" style="11" bestFit="1" customWidth="1"/>
    <col min="15365" max="15607" width="9.140625" style="11"/>
    <col min="15608" max="15608" width="26.140625" style="11" customWidth="1"/>
    <col min="15609" max="15609" width="16.5703125" style="11" customWidth="1"/>
    <col min="15610" max="15610" width="13" style="11" bestFit="1" customWidth="1"/>
    <col min="15611" max="15611" width="17" style="11" bestFit="1" customWidth="1"/>
    <col min="15612" max="15612" width="8.85546875" style="11" customWidth="1"/>
    <col min="15613" max="15613" width="12.7109375" style="11" bestFit="1" customWidth="1"/>
    <col min="15614" max="15614" width="17" style="11" bestFit="1" customWidth="1"/>
    <col min="15615" max="15615" width="9.140625" style="11"/>
    <col min="15616" max="15616" width="13.85546875" style="11" bestFit="1" customWidth="1"/>
    <col min="15617" max="15618" width="9.28515625" style="11" bestFit="1" customWidth="1"/>
    <col min="15619" max="15619" width="9.140625" style="11"/>
    <col min="15620" max="15620" width="9.28515625" style="11" bestFit="1" customWidth="1"/>
    <col min="15621" max="15863" width="9.140625" style="11"/>
    <col min="15864" max="15864" width="26.140625" style="11" customWidth="1"/>
    <col min="15865" max="15865" width="16.5703125" style="11" customWidth="1"/>
    <col min="15866" max="15866" width="13" style="11" bestFit="1" customWidth="1"/>
    <col min="15867" max="15867" width="17" style="11" bestFit="1" customWidth="1"/>
    <col min="15868" max="15868" width="8.85546875" style="11" customWidth="1"/>
    <col min="15869" max="15869" width="12.7109375" style="11" bestFit="1" customWidth="1"/>
    <col min="15870" max="15870" width="17" style="11" bestFit="1" customWidth="1"/>
    <col min="15871" max="15871" width="9.140625" style="11"/>
    <col min="15872" max="15872" width="13.85546875" style="11" bestFit="1" customWidth="1"/>
    <col min="15873" max="15874" width="9.28515625" style="11" bestFit="1" customWidth="1"/>
    <col min="15875" max="15875" width="9.140625" style="11"/>
    <col min="15876" max="15876" width="9.28515625" style="11" bestFit="1" customWidth="1"/>
    <col min="15877" max="16119" width="9.140625" style="11"/>
    <col min="16120" max="16120" width="26.140625" style="11" customWidth="1"/>
    <col min="16121" max="16121" width="16.5703125" style="11" customWidth="1"/>
    <col min="16122" max="16122" width="13" style="11" bestFit="1" customWidth="1"/>
    <col min="16123" max="16123" width="17" style="11" bestFit="1" customWidth="1"/>
    <col min="16124" max="16124" width="8.85546875" style="11" customWidth="1"/>
    <col min="16125" max="16125" width="12.7109375" style="11" bestFit="1" customWidth="1"/>
    <col min="16126" max="16126" width="17" style="11" bestFit="1" customWidth="1"/>
    <col min="16127" max="16127" width="9.140625" style="11"/>
    <col min="16128" max="16128" width="13.85546875" style="11" bestFit="1" customWidth="1"/>
    <col min="16129" max="16130" width="9.28515625" style="11" bestFit="1" customWidth="1"/>
    <col min="16131" max="16131" width="9.140625" style="11"/>
    <col min="16132" max="16132" width="9.28515625" style="11" bestFit="1" customWidth="1"/>
    <col min="16133" max="16384" width="9.140625" style="11"/>
  </cols>
  <sheetData>
    <row r="1" spans="1:12">
      <c r="A1" s="31" t="s">
        <v>503</v>
      </c>
    </row>
    <row r="2" spans="1:12">
      <c r="A2" s="47" t="s">
        <v>504</v>
      </c>
    </row>
    <row r="3" spans="1:12">
      <c r="A3" s="47"/>
    </row>
    <row r="4" spans="1:12">
      <c r="A4" s="47"/>
    </row>
    <row r="5" spans="1:12" ht="15" customHeight="1">
      <c r="A5" s="26" t="s">
        <v>500</v>
      </c>
      <c r="B5" s="26" t="s">
        <v>502</v>
      </c>
      <c r="C5" s="26" t="s">
        <v>501</v>
      </c>
    </row>
    <row r="6" spans="1:12">
      <c r="A6" s="26">
        <v>5.6</v>
      </c>
      <c r="B6" s="26">
        <v>15.7</v>
      </c>
      <c r="C6" s="26">
        <v>54.4</v>
      </c>
    </row>
    <row r="7" spans="1:12">
      <c r="A7" s="301" t="s">
        <v>505</v>
      </c>
      <c r="B7" s="301" t="s">
        <v>506</v>
      </c>
      <c r="C7" s="301" t="s">
        <v>507</v>
      </c>
    </row>
    <row r="8" spans="1:12">
      <c r="A8" s="47"/>
      <c r="B8" s="50"/>
      <c r="C8" s="19"/>
    </row>
    <row r="9" spans="1:12">
      <c r="A9" s="47"/>
      <c r="B9" s="50"/>
      <c r="C9" s="19"/>
    </row>
    <row r="10" spans="1:12">
      <c r="A10" s="47"/>
      <c r="B10" s="50"/>
      <c r="C10" s="19"/>
    </row>
    <row r="11" spans="1:12">
      <c r="A11" s="47"/>
      <c r="B11" s="50"/>
      <c r="C11" s="19"/>
    </row>
    <row r="12" spans="1:12">
      <c r="A12" s="44"/>
      <c r="B12" s="300"/>
      <c r="C12" s="42"/>
    </row>
    <row r="13" spans="1:12">
      <c r="A13" s="47"/>
      <c r="B13" s="300"/>
      <c r="C13" s="42"/>
      <c r="H13" s="19"/>
      <c r="K13" s="19"/>
      <c r="L13" s="19"/>
    </row>
    <row r="14" spans="1:12">
      <c r="A14" s="47"/>
      <c r="B14" s="300"/>
      <c r="C14" s="42"/>
      <c r="H14" s="19"/>
      <c r="L14" s="19"/>
    </row>
    <row r="15" spans="1:12">
      <c r="A15" s="47"/>
      <c r="B15" s="300"/>
      <c r="C15" s="42"/>
      <c r="H15" s="19"/>
      <c r="L15" s="19"/>
    </row>
    <row r="16" spans="1:12">
      <c r="A16" s="47"/>
      <c r="B16" s="300"/>
      <c r="C16" s="42"/>
      <c r="H16" s="19"/>
      <c r="L16" s="19"/>
    </row>
    <row r="17" spans="1:12">
      <c r="A17" s="47"/>
      <c r="B17" s="300"/>
      <c r="C17" s="42"/>
      <c r="H17" s="19"/>
      <c r="L17" s="19"/>
    </row>
    <row r="18" spans="1:12">
      <c r="A18" s="47"/>
      <c r="B18" s="300"/>
      <c r="C18" s="42"/>
      <c r="H18" s="19"/>
      <c r="L18" s="19"/>
    </row>
    <row r="19" spans="1:12">
      <c r="A19" s="47"/>
      <c r="B19" s="300"/>
      <c r="C19" s="42"/>
      <c r="H19" s="19"/>
      <c r="L19" s="19"/>
    </row>
    <row r="20" spans="1:12">
      <c r="A20" s="47"/>
      <c r="B20" s="300"/>
      <c r="C20" s="42"/>
      <c r="H20" s="19"/>
      <c r="L20" s="19"/>
    </row>
    <row r="21" spans="1:12">
      <c r="A21" s="47"/>
      <c r="B21" s="300"/>
      <c r="C21" s="42"/>
      <c r="H21" s="19"/>
      <c r="L21" s="19"/>
    </row>
    <row r="22" spans="1:12">
      <c r="B22" s="300"/>
      <c r="C22" s="42"/>
      <c r="H22" s="19"/>
      <c r="L22" s="19"/>
    </row>
    <row r="23" spans="1:12">
      <c r="B23" s="300"/>
      <c r="C23" s="42"/>
      <c r="H23" s="19"/>
      <c r="L23" s="19"/>
    </row>
    <row r="24" spans="1:12">
      <c r="A24" s="47"/>
      <c r="B24" s="300"/>
      <c r="C24" s="42"/>
      <c r="H24" s="19"/>
      <c r="L24" s="19"/>
    </row>
    <row r="25" spans="1:12">
      <c r="B25" s="300"/>
      <c r="C25" s="42"/>
      <c r="H25" s="19"/>
      <c r="L25" s="19"/>
    </row>
    <row r="26" spans="1:12" ht="12.75" customHeight="1">
      <c r="B26" s="300"/>
      <c r="C26" s="42"/>
      <c r="H26" s="19"/>
      <c r="L26" s="19"/>
    </row>
    <row r="27" spans="1:12">
      <c r="A27" s="47"/>
      <c r="B27" s="300"/>
      <c r="C27" s="42"/>
      <c r="L27" s="19"/>
    </row>
    <row r="28" spans="1:12">
      <c r="A28" s="47"/>
      <c r="B28" s="300"/>
      <c r="C28" s="42"/>
    </row>
    <row r="29" spans="1:12">
      <c r="A29" s="47"/>
      <c r="B29" s="300"/>
      <c r="C29" s="42"/>
    </row>
    <row r="30" spans="1:12">
      <c r="A30" s="47"/>
      <c r="B30" s="300"/>
      <c r="C30" s="42"/>
    </row>
    <row r="31" spans="1:12">
      <c r="A31" s="11"/>
      <c r="B31" s="24"/>
    </row>
    <row r="32" spans="1:12">
      <c r="A32" s="11"/>
    </row>
    <row r="33" spans="1:3">
      <c r="A33" s="11"/>
      <c r="B33" s="24"/>
      <c r="C33" s="28"/>
    </row>
    <row r="34" spans="1:3">
      <c r="A34" s="11"/>
      <c r="B34" s="24"/>
      <c r="C34" s="28"/>
    </row>
    <row r="35" spans="1:3">
      <c r="A35" s="11"/>
      <c r="B35" s="24"/>
      <c r="C35" s="28"/>
    </row>
    <row r="36" spans="1:3">
      <c r="A36" s="11"/>
      <c r="B36" s="24"/>
      <c r="C36" s="28"/>
    </row>
    <row r="37" spans="1:3">
      <c r="A37" s="47"/>
      <c r="B37" s="24"/>
      <c r="C37" s="28"/>
    </row>
    <row r="38" spans="1:3">
      <c r="A38" s="47"/>
      <c r="B38" s="24"/>
      <c r="C38" s="28"/>
    </row>
    <row r="39" spans="1:3">
      <c r="A39" s="47"/>
      <c r="B39" s="85"/>
      <c r="C39" s="46"/>
    </row>
    <row r="40" spans="1:3">
      <c r="A40" s="47"/>
      <c r="B40" s="24"/>
      <c r="C40" s="28"/>
    </row>
    <row r="41" spans="1:3">
      <c r="A41" s="47"/>
      <c r="B41" s="24"/>
      <c r="C41" s="28"/>
    </row>
    <row r="42" spans="1:3">
      <c r="A42" s="47"/>
      <c r="B42" s="24"/>
      <c r="C42" s="28"/>
    </row>
    <row r="43" spans="1:3">
      <c r="A43" s="47"/>
      <c r="B43" s="24"/>
      <c r="C43" s="28"/>
    </row>
    <row r="44" spans="1:3">
      <c r="A44" s="47"/>
      <c r="B44" s="24"/>
      <c r="C44" s="28"/>
    </row>
    <row r="45" spans="1:3">
      <c r="A45" s="47"/>
      <c r="B45" s="24"/>
      <c r="C45" s="28"/>
    </row>
    <row r="46" spans="1:3">
      <c r="A46" s="47"/>
      <c r="B46" s="24"/>
      <c r="C46" s="28"/>
    </row>
    <row r="47" spans="1:3">
      <c r="A47" s="47"/>
      <c r="B47" s="24"/>
      <c r="C47" s="28"/>
    </row>
    <row r="48" spans="1:3">
      <c r="A48" s="47"/>
      <c r="B48" s="24"/>
      <c r="C48" s="28"/>
    </row>
    <row r="49" spans="1:3">
      <c r="A49" s="47"/>
      <c r="B49" s="24"/>
      <c r="C49" s="28"/>
    </row>
    <row r="50" spans="1:3">
      <c r="B50" s="24"/>
      <c r="C50" s="28"/>
    </row>
  </sheetData>
  <pageMargins left="0.75" right="0.75" top="1" bottom="1" header="0.5" footer="0.5"/>
  <pageSetup scale="80" orientation="portrait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zoomScaleNormal="100" workbookViewId="0"/>
  </sheetViews>
  <sheetFormatPr defaultRowHeight="15"/>
  <cols>
    <col min="1" max="1" width="12" style="31" customWidth="1"/>
    <col min="2" max="2" width="13.42578125" style="47" customWidth="1"/>
    <col min="3" max="3" width="13.42578125" style="26" customWidth="1"/>
    <col min="4" max="241" width="9.140625" style="11"/>
    <col min="242" max="242" width="26.140625" style="11" customWidth="1"/>
    <col min="243" max="243" width="16.5703125" style="11" customWidth="1"/>
    <col min="244" max="244" width="13" style="11" bestFit="1" customWidth="1"/>
    <col min="245" max="245" width="17" style="11" bestFit="1" customWidth="1"/>
    <col min="246" max="246" width="8.85546875" style="11" customWidth="1"/>
    <col min="247" max="247" width="12.7109375" style="11" bestFit="1" customWidth="1"/>
    <col min="248" max="248" width="17" style="11" bestFit="1" customWidth="1"/>
    <col min="249" max="249" width="9.140625" style="11"/>
    <col min="250" max="250" width="13.85546875" style="11" bestFit="1" customWidth="1"/>
    <col min="251" max="252" width="9.28515625" style="11" bestFit="1" customWidth="1"/>
    <col min="253" max="253" width="9.140625" style="11"/>
    <col min="254" max="254" width="9.28515625" style="11" bestFit="1" customWidth="1"/>
    <col min="255" max="497" width="9.140625" style="11"/>
    <col min="498" max="498" width="26.140625" style="11" customWidth="1"/>
    <col min="499" max="499" width="16.5703125" style="11" customWidth="1"/>
    <col min="500" max="500" width="13" style="11" bestFit="1" customWidth="1"/>
    <col min="501" max="501" width="17" style="11" bestFit="1" customWidth="1"/>
    <col min="502" max="502" width="8.85546875" style="11" customWidth="1"/>
    <col min="503" max="503" width="12.7109375" style="11" bestFit="1" customWidth="1"/>
    <col min="504" max="504" width="17" style="11" bestFit="1" customWidth="1"/>
    <col min="505" max="505" width="9.140625" style="11"/>
    <col min="506" max="506" width="13.85546875" style="11" bestFit="1" customWidth="1"/>
    <col min="507" max="508" width="9.28515625" style="11" bestFit="1" customWidth="1"/>
    <col min="509" max="509" width="9.140625" style="11"/>
    <col min="510" max="510" width="9.28515625" style="11" bestFit="1" customWidth="1"/>
    <col min="511" max="753" width="9.140625" style="11"/>
    <col min="754" max="754" width="26.140625" style="11" customWidth="1"/>
    <col min="755" max="755" width="16.5703125" style="11" customWidth="1"/>
    <col min="756" max="756" width="13" style="11" bestFit="1" customWidth="1"/>
    <col min="757" max="757" width="17" style="11" bestFit="1" customWidth="1"/>
    <col min="758" max="758" width="8.85546875" style="11" customWidth="1"/>
    <col min="759" max="759" width="12.7109375" style="11" bestFit="1" customWidth="1"/>
    <col min="760" max="760" width="17" style="11" bestFit="1" customWidth="1"/>
    <col min="761" max="761" width="9.140625" style="11"/>
    <col min="762" max="762" width="13.85546875" style="11" bestFit="1" customWidth="1"/>
    <col min="763" max="764" width="9.28515625" style="11" bestFit="1" customWidth="1"/>
    <col min="765" max="765" width="9.140625" style="11"/>
    <col min="766" max="766" width="9.28515625" style="11" bestFit="1" customWidth="1"/>
    <col min="767" max="1009" width="9.140625" style="11"/>
    <col min="1010" max="1010" width="26.140625" style="11" customWidth="1"/>
    <col min="1011" max="1011" width="16.5703125" style="11" customWidth="1"/>
    <col min="1012" max="1012" width="13" style="11" bestFit="1" customWidth="1"/>
    <col min="1013" max="1013" width="17" style="11" bestFit="1" customWidth="1"/>
    <col min="1014" max="1014" width="8.85546875" style="11" customWidth="1"/>
    <col min="1015" max="1015" width="12.7109375" style="11" bestFit="1" customWidth="1"/>
    <col min="1016" max="1016" width="17" style="11" bestFit="1" customWidth="1"/>
    <col min="1017" max="1017" width="9.140625" style="11"/>
    <col min="1018" max="1018" width="13.85546875" style="11" bestFit="1" customWidth="1"/>
    <col min="1019" max="1020" width="9.28515625" style="11" bestFit="1" customWidth="1"/>
    <col min="1021" max="1021" width="9.140625" style="11"/>
    <col min="1022" max="1022" width="9.28515625" style="11" bestFit="1" customWidth="1"/>
    <col min="1023" max="1265" width="9.140625" style="11"/>
    <col min="1266" max="1266" width="26.140625" style="11" customWidth="1"/>
    <col min="1267" max="1267" width="16.5703125" style="11" customWidth="1"/>
    <col min="1268" max="1268" width="13" style="11" bestFit="1" customWidth="1"/>
    <col min="1269" max="1269" width="17" style="11" bestFit="1" customWidth="1"/>
    <col min="1270" max="1270" width="8.85546875" style="11" customWidth="1"/>
    <col min="1271" max="1271" width="12.7109375" style="11" bestFit="1" customWidth="1"/>
    <col min="1272" max="1272" width="17" style="11" bestFit="1" customWidth="1"/>
    <col min="1273" max="1273" width="9.140625" style="11"/>
    <col min="1274" max="1274" width="13.85546875" style="11" bestFit="1" customWidth="1"/>
    <col min="1275" max="1276" width="9.28515625" style="11" bestFit="1" customWidth="1"/>
    <col min="1277" max="1277" width="9.140625" style="11"/>
    <col min="1278" max="1278" width="9.28515625" style="11" bestFit="1" customWidth="1"/>
    <col min="1279" max="1521" width="9.140625" style="11"/>
    <col min="1522" max="1522" width="26.140625" style="11" customWidth="1"/>
    <col min="1523" max="1523" width="16.5703125" style="11" customWidth="1"/>
    <col min="1524" max="1524" width="13" style="11" bestFit="1" customWidth="1"/>
    <col min="1525" max="1525" width="17" style="11" bestFit="1" customWidth="1"/>
    <col min="1526" max="1526" width="8.85546875" style="11" customWidth="1"/>
    <col min="1527" max="1527" width="12.7109375" style="11" bestFit="1" customWidth="1"/>
    <col min="1528" max="1528" width="17" style="11" bestFit="1" customWidth="1"/>
    <col min="1529" max="1529" width="9.140625" style="11"/>
    <col min="1530" max="1530" width="13.85546875" style="11" bestFit="1" customWidth="1"/>
    <col min="1531" max="1532" width="9.28515625" style="11" bestFit="1" customWidth="1"/>
    <col min="1533" max="1533" width="9.140625" style="11"/>
    <col min="1534" max="1534" width="9.28515625" style="11" bestFit="1" customWidth="1"/>
    <col min="1535" max="1777" width="9.140625" style="11"/>
    <col min="1778" max="1778" width="26.140625" style="11" customWidth="1"/>
    <col min="1779" max="1779" width="16.5703125" style="11" customWidth="1"/>
    <col min="1780" max="1780" width="13" style="11" bestFit="1" customWidth="1"/>
    <col min="1781" max="1781" width="17" style="11" bestFit="1" customWidth="1"/>
    <col min="1782" max="1782" width="8.85546875" style="11" customWidth="1"/>
    <col min="1783" max="1783" width="12.7109375" style="11" bestFit="1" customWidth="1"/>
    <col min="1784" max="1784" width="17" style="11" bestFit="1" customWidth="1"/>
    <col min="1785" max="1785" width="9.140625" style="11"/>
    <col min="1786" max="1786" width="13.85546875" style="11" bestFit="1" customWidth="1"/>
    <col min="1787" max="1788" width="9.28515625" style="11" bestFit="1" customWidth="1"/>
    <col min="1789" max="1789" width="9.140625" style="11"/>
    <col min="1790" max="1790" width="9.28515625" style="11" bestFit="1" customWidth="1"/>
    <col min="1791" max="2033" width="9.140625" style="11"/>
    <col min="2034" max="2034" width="26.140625" style="11" customWidth="1"/>
    <col min="2035" max="2035" width="16.5703125" style="11" customWidth="1"/>
    <col min="2036" max="2036" width="13" style="11" bestFit="1" customWidth="1"/>
    <col min="2037" max="2037" width="17" style="11" bestFit="1" customWidth="1"/>
    <col min="2038" max="2038" width="8.85546875" style="11" customWidth="1"/>
    <col min="2039" max="2039" width="12.7109375" style="11" bestFit="1" customWidth="1"/>
    <col min="2040" max="2040" width="17" style="11" bestFit="1" customWidth="1"/>
    <col min="2041" max="2041" width="9.140625" style="11"/>
    <col min="2042" max="2042" width="13.85546875" style="11" bestFit="1" customWidth="1"/>
    <col min="2043" max="2044" width="9.28515625" style="11" bestFit="1" customWidth="1"/>
    <col min="2045" max="2045" width="9.140625" style="11"/>
    <col min="2046" max="2046" width="9.28515625" style="11" bestFit="1" customWidth="1"/>
    <col min="2047" max="2289" width="9.140625" style="11"/>
    <col min="2290" max="2290" width="26.140625" style="11" customWidth="1"/>
    <col min="2291" max="2291" width="16.5703125" style="11" customWidth="1"/>
    <col min="2292" max="2292" width="13" style="11" bestFit="1" customWidth="1"/>
    <col min="2293" max="2293" width="17" style="11" bestFit="1" customWidth="1"/>
    <col min="2294" max="2294" width="8.85546875" style="11" customWidth="1"/>
    <col min="2295" max="2295" width="12.7109375" style="11" bestFit="1" customWidth="1"/>
    <col min="2296" max="2296" width="17" style="11" bestFit="1" customWidth="1"/>
    <col min="2297" max="2297" width="9.140625" style="11"/>
    <col min="2298" max="2298" width="13.85546875" style="11" bestFit="1" customWidth="1"/>
    <col min="2299" max="2300" width="9.28515625" style="11" bestFit="1" customWidth="1"/>
    <col min="2301" max="2301" width="9.140625" style="11"/>
    <col min="2302" max="2302" width="9.28515625" style="11" bestFit="1" customWidth="1"/>
    <col min="2303" max="2545" width="9.140625" style="11"/>
    <col min="2546" max="2546" width="26.140625" style="11" customWidth="1"/>
    <col min="2547" max="2547" width="16.5703125" style="11" customWidth="1"/>
    <col min="2548" max="2548" width="13" style="11" bestFit="1" customWidth="1"/>
    <col min="2549" max="2549" width="17" style="11" bestFit="1" customWidth="1"/>
    <col min="2550" max="2550" width="8.85546875" style="11" customWidth="1"/>
    <col min="2551" max="2551" width="12.7109375" style="11" bestFit="1" customWidth="1"/>
    <col min="2552" max="2552" width="17" style="11" bestFit="1" customWidth="1"/>
    <col min="2553" max="2553" width="9.140625" style="11"/>
    <col min="2554" max="2554" width="13.85546875" style="11" bestFit="1" customWidth="1"/>
    <col min="2555" max="2556" width="9.28515625" style="11" bestFit="1" customWidth="1"/>
    <col min="2557" max="2557" width="9.140625" style="11"/>
    <col min="2558" max="2558" width="9.28515625" style="11" bestFit="1" customWidth="1"/>
    <col min="2559" max="2801" width="9.140625" style="11"/>
    <col min="2802" max="2802" width="26.140625" style="11" customWidth="1"/>
    <col min="2803" max="2803" width="16.5703125" style="11" customWidth="1"/>
    <col min="2804" max="2804" width="13" style="11" bestFit="1" customWidth="1"/>
    <col min="2805" max="2805" width="17" style="11" bestFit="1" customWidth="1"/>
    <col min="2806" max="2806" width="8.85546875" style="11" customWidth="1"/>
    <col min="2807" max="2807" width="12.7109375" style="11" bestFit="1" customWidth="1"/>
    <col min="2808" max="2808" width="17" style="11" bestFit="1" customWidth="1"/>
    <col min="2809" max="2809" width="9.140625" style="11"/>
    <col min="2810" max="2810" width="13.85546875" style="11" bestFit="1" customWidth="1"/>
    <col min="2811" max="2812" width="9.28515625" style="11" bestFit="1" customWidth="1"/>
    <col min="2813" max="2813" width="9.140625" style="11"/>
    <col min="2814" max="2814" width="9.28515625" style="11" bestFit="1" customWidth="1"/>
    <col min="2815" max="3057" width="9.140625" style="11"/>
    <col min="3058" max="3058" width="26.140625" style="11" customWidth="1"/>
    <col min="3059" max="3059" width="16.5703125" style="11" customWidth="1"/>
    <col min="3060" max="3060" width="13" style="11" bestFit="1" customWidth="1"/>
    <col min="3061" max="3061" width="17" style="11" bestFit="1" customWidth="1"/>
    <col min="3062" max="3062" width="8.85546875" style="11" customWidth="1"/>
    <col min="3063" max="3063" width="12.7109375" style="11" bestFit="1" customWidth="1"/>
    <col min="3064" max="3064" width="17" style="11" bestFit="1" customWidth="1"/>
    <col min="3065" max="3065" width="9.140625" style="11"/>
    <col min="3066" max="3066" width="13.85546875" style="11" bestFit="1" customWidth="1"/>
    <col min="3067" max="3068" width="9.28515625" style="11" bestFit="1" customWidth="1"/>
    <col min="3069" max="3069" width="9.140625" style="11"/>
    <col min="3070" max="3070" width="9.28515625" style="11" bestFit="1" customWidth="1"/>
    <col min="3071" max="3313" width="9.140625" style="11"/>
    <col min="3314" max="3314" width="26.140625" style="11" customWidth="1"/>
    <col min="3315" max="3315" width="16.5703125" style="11" customWidth="1"/>
    <col min="3316" max="3316" width="13" style="11" bestFit="1" customWidth="1"/>
    <col min="3317" max="3317" width="17" style="11" bestFit="1" customWidth="1"/>
    <col min="3318" max="3318" width="8.85546875" style="11" customWidth="1"/>
    <col min="3319" max="3319" width="12.7109375" style="11" bestFit="1" customWidth="1"/>
    <col min="3320" max="3320" width="17" style="11" bestFit="1" customWidth="1"/>
    <col min="3321" max="3321" width="9.140625" style="11"/>
    <col min="3322" max="3322" width="13.85546875" style="11" bestFit="1" customWidth="1"/>
    <col min="3323" max="3324" width="9.28515625" style="11" bestFit="1" customWidth="1"/>
    <col min="3325" max="3325" width="9.140625" style="11"/>
    <col min="3326" max="3326" width="9.28515625" style="11" bestFit="1" customWidth="1"/>
    <col min="3327" max="3569" width="9.140625" style="11"/>
    <col min="3570" max="3570" width="26.140625" style="11" customWidth="1"/>
    <col min="3571" max="3571" width="16.5703125" style="11" customWidth="1"/>
    <col min="3572" max="3572" width="13" style="11" bestFit="1" customWidth="1"/>
    <col min="3573" max="3573" width="17" style="11" bestFit="1" customWidth="1"/>
    <col min="3574" max="3574" width="8.85546875" style="11" customWidth="1"/>
    <col min="3575" max="3575" width="12.7109375" style="11" bestFit="1" customWidth="1"/>
    <col min="3576" max="3576" width="17" style="11" bestFit="1" customWidth="1"/>
    <col min="3577" max="3577" width="9.140625" style="11"/>
    <col min="3578" max="3578" width="13.85546875" style="11" bestFit="1" customWidth="1"/>
    <col min="3579" max="3580" width="9.28515625" style="11" bestFit="1" customWidth="1"/>
    <col min="3581" max="3581" width="9.140625" style="11"/>
    <col min="3582" max="3582" width="9.28515625" style="11" bestFit="1" customWidth="1"/>
    <col min="3583" max="3825" width="9.140625" style="11"/>
    <col min="3826" max="3826" width="26.140625" style="11" customWidth="1"/>
    <col min="3827" max="3827" width="16.5703125" style="11" customWidth="1"/>
    <col min="3828" max="3828" width="13" style="11" bestFit="1" customWidth="1"/>
    <col min="3829" max="3829" width="17" style="11" bestFit="1" customWidth="1"/>
    <col min="3830" max="3830" width="8.85546875" style="11" customWidth="1"/>
    <col min="3831" max="3831" width="12.7109375" style="11" bestFit="1" customWidth="1"/>
    <col min="3832" max="3832" width="17" style="11" bestFit="1" customWidth="1"/>
    <col min="3833" max="3833" width="9.140625" style="11"/>
    <col min="3834" max="3834" width="13.85546875" style="11" bestFit="1" customWidth="1"/>
    <col min="3835" max="3836" width="9.28515625" style="11" bestFit="1" customWidth="1"/>
    <col min="3837" max="3837" width="9.140625" style="11"/>
    <col min="3838" max="3838" width="9.28515625" style="11" bestFit="1" customWidth="1"/>
    <col min="3839" max="4081" width="9.140625" style="11"/>
    <col min="4082" max="4082" width="26.140625" style="11" customWidth="1"/>
    <col min="4083" max="4083" width="16.5703125" style="11" customWidth="1"/>
    <col min="4084" max="4084" width="13" style="11" bestFit="1" customWidth="1"/>
    <col min="4085" max="4085" width="17" style="11" bestFit="1" customWidth="1"/>
    <col min="4086" max="4086" width="8.85546875" style="11" customWidth="1"/>
    <col min="4087" max="4087" width="12.7109375" style="11" bestFit="1" customWidth="1"/>
    <col min="4088" max="4088" width="17" style="11" bestFit="1" customWidth="1"/>
    <col min="4089" max="4089" width="9.140625" style="11"/>
    <col min="4090" max="4090" width="13.85546875" style="11" bestFit="1" customWidth="1"/>
    <col min="4091" max="4092" width="9.28515625" style="11" bestFit="1" customWidth="1"/>
    <col min="4093" max="4093" width="9.140625" style="11"/>
    <col min="4094" max="4094" width="9.28515625" style="11" bestFit="1" customWidth="1"/>
    <col min="4095" max="4337" width="9.140625" style="11"/>
    <col min="4338" max="4338" width="26.140625" style="11" customWidth="1"/>
    <col min="4339" max="4339" width="16.5703125" style="11" customWidth="1"/>
    <col min="4340" max="4340" width="13" style="11" bestFit="1" customWidth="1"/>
    <col min="4341" max="4341" width="17" style="11" bestFit="1" customWidth="1"/>
    <col min="4342" max="4342" width="8.85546875" style="11" customWidth="1"/>
    <col min="4343" max="4343" width="12.7109375" style="11" bestFit="1" customWidth="1"/>
    <col min="4344" max="4344" width="17" style="11" bestFit="1" customWidth="1"/>
    <col min="4345" max="4345" width="9.140625" style="11"/>
    <col min="4346" max="4346" width="13.85546875" style="11" bestFit="1" customWidth="1"/>
    <col min="4347" max="4348" width="9.28515625" style="11" bestFit="1" customWidth="1"/>
    <col min="4349" max="4349" width="9.140625" style="11"/>
    <col min="4350" max="4350" width="9.28515625" style="11" bestFit="1" customWidth="1"/>
    <col min="4351" max="4593" width="9.140625" style="11"/>
    <col min="4594" max="4594" width="26.140625" style="11" customWidth="1"/>
    <col min="4595" max="4595" width="16.5703125" style="11" customWidth="1"/>
    <col min="4596" max="4596" width="13" style="11" bestFit="1" customWidth="1"/>
    <col min="4597" max="4597" width="17" style="11" bestFit="1" customWidth="1"/>
    <col min="4598" max="4598" width="8.85546875" style="11" customWidth="1"/>
    <col min="4599" max="4599" width="12.7109375" style="11" bestFit="1" customWidth="1"/>
    <col min="4600" max="4600" width="17" style="11" bestFit="1" customWidth="1"/>
    <col min="4601" max="4601" width="9.140625" style="11"/>
    <col min="4602" max="4602" width="13.85546875" style="11" bestFit="1" customWidth="1"/>
    <col min="4603" max="4604" width="9.28515625" style="11" bestFit="1" customWidth="1"/>
    <col min="4605" max="4605" width="9.140625" style="11"/>
    <col min="4606" max="4606" width="9.28515625" style="11" bestFit="1" customWidth="1"/>
    <col min="4607" max="4849" width="9.140625" style="11"/>
    <col min="4850" max="4850" width="26.140625" style="11" customWidth="1"/>
    <col min="4851" max="4851" width="16.5703125" style="11" customWidth="1"/>
    <col min="4852" max="4852" width="13" style="11" bestFit="1" customWidth="1"/>
    <col min="4853" max="4853" width="17" style="11" bestFit="1" customWidth="1"/>
    <col min="4854" max="4854" width="8.85546875" style="11" customWidth="1"/>
    <col min="4855" max="4855" width="12.7109375" style="11" bestFit="1" customWidth="1"/>
    <col min="4856" max="4856" width="17" style="11" bestFit="1" customWidth="1"/>
    <col min="4857" max="4857" width="9.140625" style="11"/>
    <col min="4858" max="4858" width="13.85546875" style="11" bestFit="1" customWidth="1"/>
    <col min="4859" max="4860" width="9.28515625" style="11" bestFit="1" customWidth="1"/>
    <col min="4861" max="4861" width="9.140625" style="11"/>
    <col min="4862" max="4862" width="9.28515625" style="11" bestFit="1" customWidth="1"/>
    <col min="4863" max="5105" width="9.140625" style="11"/>
    <col min="5106" max="5106" width="26.140625" style="11" customWidth="1"/>
    <col min="5107" max="5107" width="16.5703125" style="11" customWidth="1"/>
    <col min="5108" max="5108" width="13" style="11" bestFit="1" customWidth="1"/>
    <col min="5109" max="5109" width="17" style="11" bestFit="1" customWidth="1"/>
    <col min="5110" max="5110" width="8.85546875" style="11" customWidth="1"/>
    <col min="5111" max="5111" width="12.7109375" style="11" bestFit="1" customWidth="1"/>
    <col min="5112" max="5112" width="17" style="11" bestFit="1" customWidth="1"/>
    <col min="5113" max="5113" width="9.140625" style="11"/>
    <col min="5114" max="5114" width="13.85546875" style="11" bestFit="1" customWidth="1"/>
    <col min="5115" max="5116" width="9.28515625" style="11" bestFit="1" customWidth="1"/>
    <col min="5117" max="5117" width="9.140625" style="11"/>
    <col min="5118" max="5118" width="9.28515625" style="11" bestFit="1" customWidth="1"/>
    <col min="5119" max="5361" width="9.140625" style="11"/>
    <col min="5362" max="5362" width="26.140625" style="11" customWidth="1"/>
    <col min="5363" max="5363" width="16.5703125" style="11" customWidth="1"/>
    <col min="5364" max="5364" width="13" style="11" bestFit="1" customWidth="1"/>
    <col min="5365" max="5365" width="17" style="11" bestFit="1" customWidth="1"/>
    <col min="5366" max="5366" width="8.85546875" style="11" customWidth="1"/>
    <col min="5367" max="5367" width="12.7109375" style="11" bestFit="1" customWidth="1"/>
    <col min="5368" max="5368" width="17" style="11" bestFit="1" customWidth="1"/>
    <col min="5369" max="5369" width="9.140625" style="11"/>
    <col min="5370" max="5370" width="13.85546875" style="11" bestFit="1" customWidth="1"/>
    <col min="5371" max="5372" width="9.28515625" style="11" bestFit="1" customWidth="1"/>
    <col min="5373" max="5373" width="9.140625" style="11"/>
    <col min="5374" max="5374" width="9.28515625" style="11" bestFit="1" customWidth="1"/>
    <col min="5375" max="5617" width="9.140625" style="11"/>
    <col min="5618" max="5618" width="26.140625" style="11" customWidth="1"/>
    <col min="5619" max="5619" width="16.5703125" style="11" customWidth="1"/>
    <col min="5620" max="5620" width="13" style="11" bestFit="1" customWidth="1"/>
    <col min="5621" max="5621" width="17" style="11" bestFit="1" customWidth="1"/>
    <col min="5622" max="5622" width="8.85546875" style="11" customWidth="1"/>
    <col min="5623" max="5623" width="12.7109375" style="11" bestFit="1" customWidth="1"/>
    <col min="5624" max="5624" width="17" style="11" bestFit="1" customWidth="1"/>
    <col min="5625" max="5625" width="9.140625" style="11"/>
    <col min="5626" max="5626" width="13.85546875" style="11" bestFit="1" customWidth="1"/>
    <col min="5627" max="5628" width="9.28515625" style="11" bestFit="1" customWidth="1"/>
    <col min="5629" max="5629" width="9.140625" style="11"/>
    <col min="5630" max="5630" width="9.28515625" style="11" bestFit="1" customWidth="1"/>
    <col min="5631" max="5873" width="9.140625" style="11"/>
    <col min="5874" max="5874" width="26.140625" style="11" customWidth="1"/>
    <col min="5875" max="5875" width="16.5703125" style="11" customWidth="1"/>
    <col min="5876" max="5876" width="13" style="11" bestFit="1" customWidth="1"/>
    <col min="5877" max="5877" width="17" style="11" bestFit="1" customWidth="1"/>
    <col min="5878" max="5878" width="8.85546875" style="11" customWidth="1"/>
    <col min="5879" max="5879" width="12.7109375" style="11" bestFit="1" customWidth="1"/>
    <col min="5880" max="5880" width="17" style="11" bestFit="1" customWidth="1"/>
    <col min="5881" max="5881" width="9.140625" style="11"/>
    <col min="5882" max="5882" width="13.85546875" style="11" bestFit="1" customWidth="1"/>
    <col min="5883" max="5884" width="9.28515625" style="11" bestFit="1" customWidth="1"/>
    <col min="5885" max="5885" width="9.140625" style="11"/>
    <col min="5886" max="5886" width="9.28515625" style="11" bestFit="1" customWidth="1"/>
    <col min="5887" max="6129" width="9.140625" style="11"/>
    <col min="6130" max="6130" width="26.140625" style="11" customWidth="1"/>
    <col min="6131" max="6131" width="16.5703125" style="11" customWidth="1"/>
    <col min="6132" max="6132" width="13" style="11" bestFit="1" customWidth="1"/>
    <col min="6133" max="6133" width="17" style="11" bestFit="1" customWidth="1"/>
    <col min="6134" max="6134" width="8.85546875" style="11" customWidth="1"/>
    <col min="6135" max="6135" width="12.7109375" style="11" bestFit="1" customWidth="1"/>
    <col min="6136" max="6136" width="17" style="11" bestFit="1" customWidth="1"/>
    <col min="6137" max="6137" width="9.140625" style="11"/>
    <col min="6138" max="6138" width="13.85546875" style="11" bestFit="1" customWidth="1"/>
    <col min="6139" max="6140" width="9.28515625" style="11" bestFit="1" customWidth="1"/>
    <col min="6141" max="6141" width="9.140625" style="11"/>
    <col min="6142" max="6142" width="9.28515625" style="11" bestFit="1" customWidth="1"/>
    <col min="6143" max="6385" width="9.140625" style="11"/>
    <col min="6386" max="6386" width="26.140625" style="11" customWidth="1"/>
    <col min="6387" max="6387" width="16.5703125" style="11" customWidth="1"/>
    <col min="6388" max="6388" width="13" style="11" bestFit="1" customWidth="1"/>
    <col min="6389" max="6389" width="17" style="11" bestFit="1" customWidth="1"/>
    <col min="6390" max="6390" width="8.85546875" style="11" customWidth="1"/>
    <col min="6391" max="6391" width="12.7109375" style="11" bestFit="1" customWidth="1"/>
    <col min="6392" max="6392" width="17" style="11" bestFit="1" customWidth="1"/>
    <col min="6393" max="6393" width="9.140625" style="11"/>
    <col min="6394" max="6394" width="13.85546875" style="11" bestFit="1" customWidth="1"/>
    <col min="6395" max="6396" width="9.28515625" style="11" bestFit="1" customWidth="1"/>
    <col min="6397" max="6397" width="9.140625" style="11"/>
    <col min="6398" max="6398" width="9.28515625" style="11" bestFit="1" customWidth="1"/>
    <col min="6399" max="6641" width="9.140625" style="11"/>
    <col min="6642" max="6642" width="26.140625" style="11" customWidth="1"/>
    <col min="6643" max="6643" width="16.5703125" style="11" customWidth="1"/>
    <col min="6644" max="6644" width="13" style="11" bestFit="1" customWidth="1"/>
    <col min="6645" max="6645" width="17" style="11" bestFit="1" customWidth="1"/>
    <col min="6646" max="6646" width="8.85546875" style="11" customWidth="1"/>
    <col min="6647" max="6647" width="12.7109375" style="11" bestFit="1" customWidth="1"/>
    <col min="6648" max="6648" width="17" style="11" bestFit="1" customWidth="1"/>
    <col min="6649" max="6649" width="9.140625" style="11"/>
    <col min="6650" max="6650" width="13.85546875" style="11" bestFit="1" customWidth="1"/>
    <col min="6651" max="6652" width="9.28515625" style="11" bestFit="1" customWidth="1"/>
    <col min="6653" max="6653" width="9.140625" style="11"/>
    <col min="6654" max="6654" width="9.28515625" style="11" bestFit="1" customWidth="1"/>
    <col min="6655" max="6897" width="9.140625" style="11"/>
    <col min="6898" max="6898" width="26.140625" style="11" customWidth="1"/>
    <col min="6899" max="6899" width="16.5703125" style="11" customWidth="1"/>
    <col min="6900" max="6900" width="13" style="11" bestFit="1" customWidth="1"/>
    <col min="6901" max="6901" width="17" style="11" bestFit="1" customWidth="1"/>
    <col min="6902" max="6902" width="8.85546875" style="11" customWidth="1"/>
    <col min="6903" max="6903" width="12.7109375" style="11" bestFit="1" customWidth="1"/>
    <col min="6904" max="6904" width="17" style="11" bestFit="1" customWidth="1"/>
    <col min="6905" max="6905" width="9.140625" style="11"/>
    <col min="6906" max="6906" width="13.85546875" style="11" bestFit="1" customWidth="1"/>
    <col min="6907" max="6908" width="9.28515625" style="11" bestFit="1" customWidth="1"/>
    <col min="6909" max="6909" width="9.140625" style="11"/>
    <col min="6910" max="6910" width="9.28515625" style="11" bestFit="1" customWidth="1"/>
    <col min="6911" max="7153" width="9.140625" style="11"/>
    <col min="7154" max="7154" width="26.140625" style="11" customWidth="1"/>
    <col min="7155" max="7155" width="16.5703125" style="11" customWidth="1"/>
    <col min="7156" max="7156" width="13" style="11" bestFit="1" customWidth="1"/>
    <col min="7157" max="7157" width="17" style="11" bestFit="1" customWidth="1"/>
    <col min="7158" max="7158" width="8.85546875" style="11" customWidth="1"/>
    <col min="7159" max="7159" width="12.7109375" style="11" bestFit="1" customWidth="1"/>
    <col min="7160" max="7160" width="17" style="11" bestFit="1" customWidth="1"/>
    <col min="7161" max="7161" width="9.140625" style="11"/>
    <col min="7162" max="7162" width="13.85546875" style="11" bestFit="1" customWidth="1"/>
    <col min="7163" max="7164" width="9.28515625" style="11" bestFit="1" customWidth="1"/>
    <col min="7165" max="7165" width="9.140625" style="11"/>
    <col min="7166" max="7166" width="9.28515625" style="11" bestFit="1" customWidth="1"/>
    <col min="7167" max="7409" width="9.140625" style="11"/>
    <col min="7410" max="7410" width="26.140625" style="11" customWidth="1"/>
    <col min="7411" max="7411" width="16.5703125" style="11" customWidth="1"/>
    <col min="7412" max="7412" width="13" style="11" bestFit="1" customWidth="1"/>
    <col min="7413" max="7413" width="17" style="11" bestFit="1" customWidth="1"/>
    <col min="7414" max="7414" width="8.85546875" style="11" customWidth="1"/>
    <col min="7415" max="7415" width="12.7109375" style="11" bestFit="1" customWidth="1"/>
    <col min="7416" max="7416" width="17" style="11" bestFit="1" customWidth="1"/>
    <col min="7417" max="7417" width="9.140625" style="11"/>
    <col min="7418" max="7418" width="13.85546875" style="11" bestFit="1" customWidth="1"/>
    <col min="7419" max="7420" width="9.28515625" style="11" bestFit="1" customWidth="1"/>
    <col min="7421" max="7421" width="9.140625" style="11"/>
    <col min="7422" max="7422" width="9.28515625" style="11" bestFit="1" customWidth="1"/>
    <col min="7423" max="7665" width="9.140625" style="11"/>
    <col min="7666" max="7666" width="26.140625" style="11" customWidth="1"/>
    <col min="7667" max="7667" width="16.5703125" style="11" customWidth="1"/>
    <col min="7668" max="7668" width="13" style="11" bestFit="1" customWidth="1"/>
    <col min="7669" max="7669" width="17" style="11" bestFit="1" customWidth="1"/>
    <col min="7670" max="7670" width="8.85546875" style="11" customWidth="1"/>
    <col min="7671" max="7671" width="12.7109375" style="11" bestFit="1" customWidth="1"/>
    <col min="7672" max="7672" width="17" style="11" bestFit="1" customWidth="1"/>
    <col min="7673" max="7673" width="9.140625" style="11"/>
    <col min="7674" max="7674" width="13.85546875" style="11" bestFit="1" customWidth="1"/>
    <col min="7675" max="7676" width="9.28515625" style="11" bestFit="1" customWidth="1"/>
    <col min="7677" max="7677" width="9.140625" style="11"/>
    <col min="7678" max="7678" width="9.28515625" style="11" bestFit="1" customWidth="1"/>
    <col min="7679" max="7921" width="9.140625" style="11"/>
    <col min="7922" max="7922" width="26.140625" style="11" customWidth="1"/>
    <col min="7923" max="7923" width="16.5703125" style="11" customWidth="1"/>
    <col min="7924" max="7924" width="13" style="11" bestFit="1" customWidth="1"/>
    <col min="7925" max="7925" width="17" style="11" bestFit="1" customWidth="1"/>
    <col min="7926" max="7926" width="8.85546875" style="11" customWidth="1"/>
    <col min="7927" max="7927" width="12.7109375" style="11" bestFit="1" customWidth="1"/>
    <col min="7928" max="7928" width="17" style="11" bestFit="1" customWidth="1"/>
    <col min="7929" max="7929" width="9.140625" style="11"/>
    <col min="7930" max="7930" width="13.85546875" style="11" bestFit="1" customWidth="1"/>
    <col min="7931" max="7932" width="9.28515625" style="11" bestFit="1" customWidth="1"/>
    <col min="7933" max="7933" width="9.140625" style="11"/>
    <col min="7934" max="7934" width="9.28515625" style="11" bestFit="1" customWidth="1"/>
    <col min="7935" max="8177" width="9.140625" style="11"/>
    <col min="8178" max="8178" width="26.140625" style="11" customWidth="1"/>
    <col min="8179" max="8179" width="16.5703125" style="11" customWidth="1"/>
    <col min="8180" max="8180" width="13" style="11" bestFit="1" customWidth="1"/>
    <col min="8181" max="8181" width="17" style="11" bestFit="1" customWidth="1"/>
    <col min="8182" max="8182" width="8.85546875" style="11" customWidth="1"/>
    <col min="8183" max="8183" width="12.7109375" style="11" bestFit="1" customWidth="1"/>
    <col min="8184" max="8184" width="17" style="11" bestFit="1" customWidth="1"/>
    <col min="8185" max="8185" width="9.140625" style="11"/>
    <col min="8186" max="8186" width="13.85546875" style="11" bestFit="1" customWidth="1"/>
    <col min="8187" max="8188" width="9.28515625" style="11" bestFit="1" customWidth="1"/>
    <col min="8189" max="8189" width="9.140625" style="11"/>
    <col min="8190" max="8190" width="9.28515625" style="11" bestFit="1" customWidth="1"/>
    <col min="8191" max="8433" width="9.140625" style="11"/>
    <col min="8434" max="8434" width="26.140625" style="11" customWidth="1"/>
    <col min="8435" max="8435" width="16.5703125" style="11" customWidth="1"/>
    <col min="8436" max="8436" width="13" style="11" bestFit="1" customWidth="1"/>
    <col min="8437" max="8437" width="17" style="11" bestFit="1" customWidth="1"/>
    <col min="8438" max="8438" width="8.85546875" style="11" customWidth="1"/>
    <col min="8439" max="8439" width="12.7109375" style="11" bestFit="1" customWidth="1"/>
    <col min="8440" max="8440" width="17" style="11" bestFit="1" customWidth="1"/>
    <col min="8441" max="8441" width="9.140625" style="11"/>
    <col min="8442" max="8442" width="13.85546875" style="11" bestFit="1" customWidth="1"/>
    <col min="8443" max="8444" width="9.28515625" style="11" bestFit="1" customWidth="1"/>
    <col min="8445" max="8445" width="9.140625" style="11"/>
    <col min="8446" max="8446" width="9.28515625" style="11" bestFit="1" customWidth="1"/>
    <col min="8447" max="8689" width="9.140625" style="11"/>
    <col min="8690" max="8690" width="26.140625" style="11" customWidth="1"/>
    <col min="8691" max="8691" width="16.5703125" style="11" customWidth="1"/>
    <col min="8692" max="8692" width="13" style="11" bestFit="1" customWidth="1"/>
    <col min="8693" max="8693" width="17" style="11" bestFit="1" customWidth="1"/>
    <col min="8694" max="8694" width="8.85546875" style="11" customWidth="1"/>
    <col min="8695" max="8695" width="12.7109375" style="11" bestFit="1" customWidth="1"/>
    <col min="8696" max="8696" width="17" style="11" bestFit="1" customWidth="1"/>
    <col min="8697" max="8697" width="9.140625" style="11"/>
    <col min="8698" max="8698" width="13.85546875" style="11" bestFit="1" customWidth="1"/>
    <col min="8699" max="8700" width="9.28515625" style="11" bestFit="1" customWidth="1"/>
    <col min="8701" max="8701" width="9.140625" style="11"/>
    <col min="8702" max="8702" width="9.28515625" style="11" bestFit="1" customWidth="1"/>
    <col min="8703" max="8945" width="9.140625" style="11"/>
    <col min="8946" max="8946" width="26.140625" style="11" customWidth="1"/>
    <col min="8947" max="8947" width="16.5703125" style="11" customWidth="1"/>
    <col min="8948" max="8948" width="13" style="11" bestFit="1" customWidth="1"/>
    <col min="8949" max="8949" width="17" style="11" bestFit="1" customWidth="1"/>
    <col min="8950" max="8950" width="8.85546875" style="11" customWidth="1"/>
    <col min="8951" max="8951" width="12.7109375" style="11" bestFit="1" customWidth="1"/>
    <col min="8952" max="8952" width="17" style="11" bestFit="1" customWidth="1"/>
    <col min="8953" max="8953" width="9.140625" style="11"/>
    <col min="8954" max="8954" width="13.85546875" style="11" bestFit="1" customWidth="1"/>
    <col min="8955" max="8956" width="9.28515625" style="11" bestFit="1" customWidth="1"/>
    <col min="8957" max="8957" width="9.140625" style="11"/>
    <col min="8958" max="8958" width="9.28515625" style="11" bestFit="1" customWidth="1"/>
    <col min="8959" max="9201" width="9.140625" style="11"/>
    <col min="9202" max="9202" width="26.140625" style="11" customWidth="1"/>
    <col min="9203" max="9203" width="16.5703125" style="11" customWidth="1"/>
    <col min="9204" max="9204" width="13" style="11" bestFit="1" customWidth="1"/>
    <col min="9205" max="9205" width="17" style="11" bestFit="1" customWidth="1"/>
    <col min="9206" max="9206" width="8.85546875" style="11" customWidth="1"/>
    <col min="9207" max="9207" width="12.7109375" style="11" bestFit="1" customWidth="1"/>
    <col min="9208" max="9208" width="17" style="11" bestFit="1" customWidth="1"/>
    <col min="9209" max="9209" width="9.140625" style="11"/>
    <col min="9210" max="9210" width="13.85546875" style="11" bestFit="1" customWidth="1"/>
    <col min="9211" max="9212" width="9.28515625" style="11" bestFit="1" customWidth="1"/>
    <col min="9213" max="9213" width="9.140625" style="11"/>
    <col min="9214" max="9214" width="9.28515625" style="11" bestFit="1" customWidth="1"/>
    <col min="9215" max="9457" width="9.140625" style="11"/>
    <col min="9458" max="9458" width="26.140625" style="11" customWidth="1"/>
    <col min="9459" max="9459" width="16.5703125" style="11" customWidth="1"/>
    <col min="9460" max="9460" width="13" style="11" bestFit="1" customWidth="1"/>
    <col min="9461" max="9461" width="17" style="11" bestFit="1" customWidth="1"/>
    <col min="9462" max="9462" width="8.85546875" style="11" customWidth="1"/>
    <col min="9463" max="9463" width="12.7109375" style="11" bestFit="1" customWidth="1"/>
    <col min="9464" max="9464" width="17" style="11" bestFit="1" customWidth="1"/>
    <col min="9465" max="9465" width="9.140625" style="11"/>
    <col min="9466" max="9466" width="13.85546875" style="11" bestFit="1" customWidth="1"/>
    <col min="9467" max="9468" width="9.28515625" style="11" bestFit="1" customWidth="1"/>
    <col min="9469" max="9469" width="9.140625" style="11"/>
    <col min="9470" max="9470" width="9.28515625" style="11" bestFit="1" customWidth="1"/>
    <col min="9471" max="9713" width="9.140625" style="11"/>
    <col min="9714" max="9714" width="26.140625" style="11" customWidth="1"/>
    <col min="9715" max="9715" width="16.5703125" style="11" customWidth="1"/>
    <col min="9716" max="9716" width="13" style="11" bestFit="1" customWidth="1"/>
    <col min="9717" max="9717" width="17" style="11" bestFit="1" customWidth="1"/>
    <col min="9718" max="9718" width="8.85546875" style="11" customWidth="1"/>
    <col min="9719" max="9719" width="12.7109375" style="11" bestFit="1" customWidth="1"/>
    <col min="9720" max="9720" width="17" style="11" bestFit="1" customWidth="1"/>
    <col min="9721" max="9721" width="9.140625" style="11"/>
    <col min="9722" max="9722" width="13.85546875" style="11" bestFit="1" customWidth="1"/>
    <col min="9723" max="9724" width="9.28515625" style="11" bestFit="1" customWidth="1"/>
    <col min="9725" max="9725" width="9.140625" style="11"/>
    <col min="9726" max="9726" width="9.28515625" style="11" bestFit="1" customWidth="1"/>
    <col min="9727" max="9969" width="9.140625" style="11"/>
    <col min="9970" max="9970" width="26.140625" style="11" customWidth="1"/>
    <col min="9971" max="9971" width="16.5703125" style="11" customWidth="1"/>
    <col min="9972" max="9972" width="13" style="11" bestFit="1" customWidth="1"/>
    <col min="9973" max="9973" width="17" style="11" bestFit="1" customWidth="1"/>
    <col min="9974" max="9974" width="8.85546875" style="11" customWidth="1"/>
    <col min="9975" max="9975" width="12.7109375" style="11" bestFit="1" customWidth="1"/>
    <col min="9976" max="9976" width="17" style="11" bestFit="1" customWidth="1"/>
    <col min="9977" max="9977" width="9.140625" style="11"/>
    <col min="9978" max="9978" width="13.85546875" style="11" bestFit="1" customWidth="1"/>
    <col min="9979" max="9980" width="9.28515625" style="11" bestFit="1" customWidth="1"/>
    <col min="9981" max="9981" width="9.140625" style="11"/>
    <col min="9982" max="9982" width="9.28515625" style="11" bestFit="1" customWidth="1"/>
    <col min="9983" max="10225" width="9.140625" style="11"/>
    <col min="10226" max="10226" width="26.140625" style="11" customWidth="1"/>
    <col min="10227" max="10227" width="16.5703125" style="11" customWidth="1"/>
    <col min="10228" max="10228" width="13" style="11" bestFit="1" customWidth="1"/>
    <col min="10229" max="10229" width="17" style="11" bestFit="1" customWidth="1"/>
    <col min="10230" max="10230" width="8.85546875" style="11" customWidth="1"/>
    <col min="10231" max="10231" width="12.7109375" style="11" bestFit="1" customWidth="1"/>
    <col min="10232" max="10232" width="17" style="11" bestFit="1" customWidth="1"/>
    <col min="10233" max="10233" width="9.140625" style="11"/>
    <col min="10234" max="10234" width="13.85546875" style="11" bestFit="1" customWidth="1"/>
    <col min="10235" max="10236" width="9.28515625" style="11" bestFit="1" customWidth="1"/>
    <col min="10237" max="10237" width="9.140625" style="11"/>
    <col min="10238" max="10238" width="9.28515625" style="11" bestFit="1" customWidth="1"/>
    <col min="10239" max="10481" width="9.140625" style="11"/>
    <col min="10482" max="10482" width="26.140625" style="11" customWidth="1"/>
    <col min="10483" max="10483" width="16.5703125" style="11" customWidth="1"/>
    <col min="10484" max="10484" width="13" style="11" bestFit="1" customWidth="1"/>
    <col min="10485" max="10485" width="17" style="11" bestFit="1" customWidth="1"/>
    <col min="10486" max="10486" width="8.85546875" style="11" customWidth="1"/>
    <col min="10487" max="10487" width="12.7109375" style="11" bestFit="1" customWidth="1"/>
    <col min="10488" max="10488" width="17" style="11" bestFit="1" customWidth="1"/>
    <col min="10489" max="10489" width="9.140625" style="11"/>
    <col min="10490" max="10490" width="13.85546875" style="11" bestFit="1" customWidth="1"/>
    <col min="10491" max="10492" width="9.28515625" style="11" bestFit="1" customWidth="1"/>
    <col min="10493" max="10493" width="9.140625" style="11"/>
    <col min="10494" max="10494" width="9.28515625" style="11" bestFit="1" customWidth="1"/>
    <col min="10495" max="10737" width="9.140625" style="11"/>
    <col min="10738" max="10738" width="26.140625" style="11" customWidth="1"/>
    <col min="10739" max="10739" width="16.5703125" style="11" customWidth="1"/>
    <col min="10740" max="10740" width="13" style="11" bestFit="1" customWidth="1"/>
    <col min="10741" max="10741" width="17" style="11" bestFit="1" customWidth="1"/>
    <col min="10742" max="10742" width="8.85546875" style="11" customWidth="1"/>
    <col min="10743" max="10743" width="12.7109375" style="11" bestFit="1" customWidth="1"/>
    <col min="10744" max="10744" width="17" style="11" bestFit="1" customWidth="1"/>
    <col min="10745" max="10745" width="9.140625" style="11"/>
    <col min="10746" max="10746" width="13.85546875" style="11" bestFit="1" customWidth="1"/>
    <col min="10747" max="10748" width="9.28515625" style="11" bestFit="1" customWidth="1"/>
    <col min="10749" max="10749" width="9.140625" style="11"/>
    <col min="10750" max="10750" width="9.28515625" style="11" bestFit="1" customWidth="1"/>
    <col min="10751" max="10993" width="9.140625" style="11"/>
    <col min="10994" max="10994" width="26.140625" style="11" customWidth="1"/>
    <col min="10995" max="10995" width="16.5703125" style="11" customWidth="1"/>
    <col min="10996" max="10996" width="13" style="11" bestFit="1" customWidth="1"/>
    <col min="10997" max="10997" width="17" style="11" bestFit="1" customWidth="1"/>
    <col min="10998" max="10998" width="8.85546875" style="11" customWidth="1"/>
    <col min="10999" max="10999" width="12.7109375" style="11" bestFit="1" customWidth="1"/>
    <col min="11000" max="11000" width="17" style="11" bestFit="1" customWidth="1"/>
    <col min="11001" max="11001" width="9.140625" style="11"/>
    <col min="11002" max="11002" width="13.85546875" style="11" bestFit="1" customWidth="1"/>
    <col min="11003" max="11004" width="9.28515625" style="11" bestFit="1" customWidth="1"/>
    <col min="11005" max="11005" width="9.140625" style="11"/>
    <col min="11006" max="11006" width="9.28515625" style="11" bestFit="1" customWidth="1"/>
    <col min="11007" max="11249" width="9.140625" style="11"/>
    <col min="11250" max="11250" width="26.140625" style="11" customWidth="1"/>
    <col min="11251" max="11251" width="16.5703125" style="11" customWidth="1"/>
    <col min="11252" max="11252" width="13" style="11" bestFit="1" customWidth="1"/>
    <col min="11253" max="11253" width="17" style="11" bestFit="1" customWidth="1"/>
    <col min="11254" max="11254" width="8.85546875" style="11" customWidth="1"/>
    <col min="11255" max="11255" width="12.7109375" style="11" bestFit="1" customWidth="1"/>
    <col min="11256" max="11256" width="17" style="11" bestFit="1" customWidth="1"/>
    <col min="11257" max="11257" width="9.140625" style="11"/>
    <col min="11258" max="11258" width="13.85546875" style="11" bestFit="1" customWidth="1"/>
    <col min="11259" max="11260" width="9.28515625" style="11" bestFit="1" customWidth="1"/>
    <col min="11261" max="11261" width="9.140625" style="11"/>
    <col min="11262" max="11262" width="9.28515625" style="11" bestFit="1" customWidth="1"/>
    <col min="11263" max="11505" width="9.140625" style="11"/>
    <col min="11506" max="11506" width="26.140625" style="11" customWidth="1"/>
    <col min="11507" max="11507" width="16.5703125" style="11" customWidth="1"/>
    <col min="11508" max="11508" width="13" style="11" bestFit="1" customWidth="1"/>
    <col min="11509" max="11509" width="17" style="11" bestFit="1" customWidth="1"/>
    <col min="11510" max="11510" width="8.85546875" style="11" customWidth="1"/>
    <col min="11511" max="11511" width="12.7109375" style="11" bestFit="1" customWidth="1"/>
    <col min="11512" max="11512" width="17" style="11" bestFit="1" customWidth="1"/>
    <col min="11513" max="11513" width="9.140625" style="11"/>
    <col min="11514" max="11514" width="13.85546875" style="11" bestFit="1" customWidth="1"/>
    <col min="11515" max="11516" width="9.28515625" style="11" bestFit="1" customWidth="1"/>
    <col min="11517" max="11517" width="9.140625" style="11"/>
    <col min="11518" max="11518" width="9.28515625" style="11" bestFit="1" customWidth="1"/>
    <col min="11519" max="11761" width="9.140625" style="11"/>
    <col min="11762" max="11762" width="26.140625" style="11" customWidth="1"/>
    <col min="11763" max="11763" width="16.5703125" style="11" customWidth="1"/>
    <col min="11764" max="11764" width="13" style="11" bestFit="1" customWidth="1"/>
    <col min="11765" max="11765" width="17" style="11" bestFit="1" customWidth="1"/>
    <col min="11766" max="11766" width="8.85546875" style="11" customWidth="1"/>
    <col min="11767" max="11767" width="12.7109375" style="11" bestFit="1" customWidth="1"/>
    <col min="11768" max="11768" width="17" style="11" bestFit="1" customWidth="1"/>
    <col min="11769" max="11769" width="9.140625" style="11"/>
    <col min="11770" max="11770" width="13.85546875" style="11" bestFit="1" customWidth="1"/>
    <col min="11771" max="11772" width="9.28515625" style="11" bestFit="1" customWidth="1"/>
    <col min="11773" max="11773" width="9.140625" style="11"/>
    <col min="11774" max="11774" width="9.28515625" style="11" bestFit="1" customWidth="1"/>
    <col min="11775" max="12017" width="9.140625" style="11"/>
    <col min="12018" max="12018" width="26.140625" style="11" customWidth="1"/>
    <col min="12019" max="12019" width="16.5703125" style="11" customWidth="1"/>
    <col min="12020" max="12020" width="13" style="11" bestFit="1" customWidth="1"/>
    <col min="12021" max="12021" width="17" style="11" bestFit="1" customWidth="1"/>
    <col min="12022" max="12022" width="8.85546875" style="11" customWidth="1"/>
    <col min="12023" max="12023" width="12.7109375" style="11" bestFit="1" customWidth="1"/>
    <col min="12024" max="12024" width="17" style="11" bestFit="1" customWidth="1"/>
    <col min="12025" max="12025" width="9.140625" style="11"/>
    <col min="12026" max="12026" width="13.85546875" style="11" bestFit="1" customWidth="1"/>
    <col min="12027" max="12028" width="9.28515625" style="11" bestFit="1" customWidth="1"/>
    <col min="12029" max="12029" width="9.140625" style="11"/>
    <col min="12030" max="12030" width="9.28515625" style="11" bestFit="1" customWidth="1"/>
    <col min="12031" max="12273" width="9.140625" style="11"/>
    <col min="12274" max="12274" width="26.140625" style="11" customWidth="1"/>
    <col min="12275" max="12275" width="16.5703125" style="11" customWidth="1"/>
    <col min="12276" max="12276" width="13" style="11" bestFit="1" customWidth="1"/>
    <col min="12277" max="12277" width="17" style="11" bestFit="1" customWidth="1"/>
    <col min="12278" max="12278" width="8.85546875" style="11" customWidth="1"/>
    <col min="12279" max="12279" width="12.7109375" style="11" bestFit="1" customWidth="1"/>
    <col min="12280" max="12280" width="17" style="11" bestFit="1" customWidth="1"/>
    <col min="12281" max="12281" width="9.140625" style="11"/>
    <col min="12282" max="12282" width="13.85546875" style="11" bestFit="1" customWidth="1"/>
    <col min="12283" max="12284" width="9.28515625" style="11" bestFit="1" customWidth="1"/>
    <col min="12285" max="12285" width="9.140625" style="11"/>
    <col min="12286" max="12286" width="9.28515625" style="11" bestFit="1" customWidth="1"/>
    <col min="12287" max="12529" width="9.140625" style="11"/>
    <col min="12530" max="12530" width="26.140625" style="11" customWidth="1"/>
    <col min="12531" max="12531" width="16.5703125" style="11" customWidth="1"/>
    <col min="12532" max="12532" width="13" style="11" bestFit="1" customWidth="1"/>
    <col min="12533" max="12533" width="17" style="11" bestFit="1" customWidth="1"/>
    <col min="12534" max="12534" width="8.85546875" style="11" customWidth="1"/>
    <col min="12535" max="12535" width="12.7109375" style="11" bestFit="1" customWidth="1"/>
    <col min="12536" max="12536" width="17" style="11" bestFit="1" customWidth="1"/>
    <col min="12537" max="12537" width="9.140625" style="11"/>
    <col min="12538" max="12538" width="13.85546875" style="11" bestFit="1" customWidth="1"/>
    <col min="12539" max="12540" width="9.28515625" style="11" bestFit="1" customWidth="1"/>
    <col min="12541" max="12541" width="9.140625" style="11"/>
    <col min="12542" max="12542" width="9.28515625" style="11" bestFit="1" customWidth="1"/>
    <col min="12543" max="12785" width="9.140625" style="11"/>
    <col min="12786" max="12786" width="26.140625" style="11" customWidth="1"/>
    <col min="12787" max="12787" width="16.5703125" style="11" customWidth="1"/>
    <col min="12788" max="12788" width="13" style="11" bestFit="1" customWidth="1"/>
    <col min="12789" max="12789" width="17" style="11" bestFit="1" customWidth="1"/>
    <col min="12790" max="12790" width="8.85546875" style="11" customWidth="1"/>
    <col min="12791" max="12791" width="12.7109375" style="11" bestFit="1" customWidth="1"/>
    <col min="12792" max="12792" width="17" style="11" bestFit="1" customWidth="1"/>
    <col min="12793" max="12793" width="9.140625" style="11"/>
    <col min="12794" max="12794" width="13.85546875" style="11" bestFit="1" customWidth="1"/>
    <col min="12795" max="12796" width="9.28515625" style="11" bestFit="1" customWidth="1"/>
    <col min="12797" max="12797" width="9.140625" style="11"/>
    <col min="12798" max="12798" width="9.28515625" style="11" bestFit="1" customWidth="1"/>
    <col min="12799" max="13041" width="9.140625" style="11"/>
    <col min="13042" max="13042" width="26.140625" style="11" customWidth="1"/>
    <col min="13043" max="13043" width="16.5703125" style="11" customWidth="1"/>
    <col min="13044" max="13044" width="13" style="11" bestFit="1" customWidth="1"/>
    <col min="13045" max="13045" width="17" style="11" bestFit="1" customWidth="1"/>
    <col min="13046" max="13046" width="8.85546875" style="11" customWidth="1"/>
    <col min="13047" max="13047" width="12.7109375" style="11" bestFit="1" customWidth="1"/>
    <col min="13048" max="13048" width="17" style="11" bestFit="1" customWidth="1"/>
    <col min="13049" max="13049" width="9.140625" style="11"/>
    <col min="13050" max="13050" width="13.85546875" style="11" bestFit="1" customWidth="1"/>
    <col min="13051" max="13052" width="9.28515625" style="11" bestFit="1" customWidth="1"/>
    <col min="13053" max="13053" width="9.140625" style="11"/>
    <col min="13054" max="13054" width="9.28515625" style="11" bestFit="1" customWidth="1"/>
    <col min="13055" max="13297" width="9.140625" style="11"/>
    <col min="13298" max="13298" width="26.140625" style="11" customWidth="1"/>
    <col min="13299" max="13299" width="16.5703125" style="11" customWidth="1"/>
    <col min="13300" max="13300" width="13" style="11" bestFit="1" customWidth="1"/>
    <col min="13301" max="13301" width="17" style="11" bestFit="1" customWidth="1"/>
    <col min="13302" max="13302" width="8.85546875" style="11" customWidth="1"/>
    <col min="13303" max="13303" width="12.7109375" style="11" bestFit="1" customWidth="1"/>
    <col min="13304" max="13304" width="17" style="11" bestFit="1" customWidth="1"/>
    <col min="13305" max="13305" width="9.140625" style="11"/>
    <col min="13306" max="13306" width="13.85546875" style="11" bestFit="1" customWidth="1"/>
    <col min="13307" max="13308" width="9.28515625" style="11" bestFit="1" customWidth="1"/>
    <col min="13309" max="13309" width="9.140625" style="11"/>
    <col min="13310" max="13310" width="9.28515625" style="11" bestFit="1" customWidth="1"/>
    <col min="13311" max="13553" width="9.140625" style="11"/>
    <col min="13554" max="13554" width="26.140625" style="11" customWidth="1"/>
    <col min="13555" max="13555" width="16.5703125" style="11" customWidth="1"/>
    <col min="13556" max="13556" width="13" style="11" bestFit="1" customWidth="1"/>
    <col min="13557" max="13557" width="17" style="11" bestFit="1" customWidth="1"/>
    <col min="13558" max="13558" width="8.85546875" style="11" customWidth="1"/>
    <col min="13559" max="13559" width="12.7109375" style="11" bestFit="1" customWidth="1"/>
    <col min="13560" max="13560" width="17" style="11" bestFit="1" customWidth="1"/>
    <col min="13561" max="13561" width="9.140625" style="11"/>
    <col min="13562" max="13562" width="13.85546875" style="11" bestFit="1" customWidth="1"/>
    <col min="13563" max="13564" width="9.28515625" style="11" bestFit="1" customWidth="1"/>
    <col min="13565" max="13565" width="9.140625" style="11"/>
    <col min="13566" max="13566" width="9.28515625" style="11" bestFit="1" customWidth="1"/>
    <col min="13567" max="13809" width="9.140625" style="11"/>
    <col min="13810" max="13810" width="26.140625" style="11" customWidth="1"/>
    <col min="13811" max="13811" width="16.5703125" style="11" customWidth="1"/>
    <col min="13812" max="13812" width="13" style="11" bestFit="1" customWidth="1"/>
    <col min="13813" max="13813" width="17" style="11" bestFit="1" customWidth="1"/>
    <col min="13814" max="13814" width="8.85546875" style="11" customWidth="1"/>
    <col min="13815" max="13815" width="12.7109375" style="11" bestFit="1" customWidth="1"/>
    <col min="13816" max="13816" width="17" style="11" bestFit="1" customWidth="1"/>
    <col min="13817" max="13817" width="9.140625" style="11"/>
    <col min="13818" max="13818" width="13.85546875" style="11" bestFit="1" customWidth="1"/>
    <col min="13819" max="13820" width="9.28515625" style="11" bestFit="1" customWidth="1"/>
    <col min="13821" max="13821" width="9.140625" style="11"/>
    <col min="13822" max="13822" width="9.28515625" style="11" bestFit="1" customWidth="1"/>
    <col min="13823" max="14065" width="9.140625" style="11"/>
    <col min="14066" max="14066" width="26.140625" style="11" customWidth="1"/>
    <col min="14067" max="14067" width="16.5703125" style="11" customWidth="1"/>
    <col min="14068" max="14068" width="13" style="11" bestFit="1" customWidth="1"/>
    <col min="14069" max="14069" width="17" style="11" bestFit="1" customWidth="1"/>
    <col min="14070" max="14070" width="8.85546875" style="11" customWidth="1"/>
    <col min="14071" max="14071" width="12.7109375" style="11" bestFit="1" customWidth="1"/>
    <col min="14072" max="14072" width="17" style="11" bestFit="1" customWidth="1"/>
    <col min="14073" max="14073" width="9.140625" style="11"/>
    <col min="14074" max="14074" width="13.85546875" style="11" bestFit="1" customWidth="1"/>
    <col min="14075" max="14076" width="9.28515625" style="11" bestFit="1" customWidth="1"/>
    <col min="14077" max="14077" width="9.140625" style="11"/>
    <col min="14078" max="14078" width="9.28515625" style="11" bestFit="1" customWidth="1"/>
    <col min="14079" max="14321" width="9.140625" style="11"/>
    <col min="14322" max="14322" width="26.140625" style="11" customWidth="1"/>
    <col min="14323" max="14323" width="16.5703125" style="11" customWidth="1"/>
    <col min="14324" max="14324" width="13" style="11" bestFit="1" customWidth="1"/>
    <col min="14325" max="14325" width="17" style="11" bestFit="1" customWidth="1"/>
    <col min="14326" max="14326" width="8.85546875" style="11" customWidth="1"/>
    <col min="14327" max="14327" width="12.7109375" style="11" bestFit="1" customWidth="1"/>
    <col min="14328" max="14328" width="17" style="11" bestFit="1" customWidth="1"/>
    <col min="14329" max="14329" width="9.140625" style="11"/>
    <col min="14330" max="14330" width="13.85546875" style="11" bestFit="1" customWidth="1"/>
    <col min="14331" max="14332" width="9.28515625" style="11" bestFit="1" customWidth="1"/>
    <col min="14333" max="14333" width="9.140625" style="11"/>
    <col min="14334" max="14334" width="9.28515625" style="11" bestFit="1" customWidth="1"/>
    <col min="14335" max="14577" width="9.140625" style="11"/>
    <col min="14578" max="14578" width="26.140625" style="11" customWidth="1"/>
    <col min="14579" max="14579" width="16.5703125" style="11" customWidth="1"/>
    <col min="14580" max="14580" width="13" style="11" bestFit="1" customWidth="1"/>
    <col min="14581" max="14581" width="17" style="11" bestFit="1" customWidth="1"/>
    <col min="14582" max="14582" width="8.85546875" style="11" customWidth="1"/>
    <col min="14583" max="14583" width="12.7109375" style="11" bestFit="1" customWidth="1"/>
    <col min="14584" max="14584" width="17" style="11" bestFit="1" customWidth="1"/>
    <col min="14585" max="14585" width="9.140625" style="11"/>
    <col min="14586" max="14586" width="13.85546875" style="11" bestFit="1" customWidth="1"/>
    <col min="14587" max="14588" width="9.28515625" style="11" bestFit="1" customWidth="1"/>
    <col min="14589" max="14589" width="9.140625" style="11"/>
    <col min="14590" max="14590" width="9.28515625" style="11" bestFit="1" customWidth="1"/>
    <col min="14591" max="14833" width="9.140625" style="11"/>
    <col min="14834" max="14834" width="26.140625" style="11" customWidth="1"/>
    <col min="14835" max="14835" width="16.5703125" style="11" customWidth="1"/>
    <col min="14836" max="14836" width="13" style="11" bestFit="1" customWidth="1"/>
    <col min="14837" max="14837" width="17" style="11" bestFit="1" customWidth="1"/>
    <col min="14838" max="14838" width="8.85546875" style="11" customWidth="1"/>
    <col min="14839" max="14839" width="12.7109375" style="11" bestFit="1" customWidth="1"/>
    <col min="14840" max="14840" width="17" style="11" bestFit="1" customWidth="1"/>
    <col min="14841" max="14841" width="9.140625" style="11"/>
    <col min="14842" max="14842" width="13.85546875" style="11" bestFit="1" customWidth="1"/>
    <col min="14843" max="14844" width="9.28515625" style="11" bestFit="1" customWidth="1"/>
    <col min="14845" max="14845" width="9.140625" style="11"/>
    <col min="14846" max="14846" width="9.28515625" style="11" bestFit="1" customWidth="1"/>
    <col min="14847" max="15089" width="9.140625" style="11"/>
    <col min="15090" max="15090" width="26.140625" style="11" customWidth="1"/>
    <col min="15091" max="15091" width="16.5703125" style="11" customWidth="1"/>
    <col min="15092" max="15092" width="13" style="11" bestFit="1" customWidth="1"/>
    <col min="15093" max="15093" width="17" style="11" bestFit="1" customWidth="1"/>
    <col min="15094" max="15094" width="8.85546875" style="11" customWidth="1"/>
    <col min="15095" max="15095" width="12.7109375" style="11" bestFit="1" customWidth="1"/>
    <col min="15096" max="15096" width="17" style="11" bestFit="1" customWidth="1"/>
    <col min="15097" max="15097" width="9.140625" style="11"/>
    <col min="15098" max="15098" width="13.85546875" style="11" bestFit="1" customWidth="1"/>
    <col min="15099" max="15100" width="9.28515625" style="11" bestFit="1" customWidth="1"/>
    <col min="15101" max="15101" width="9.140625" style="11"/>
    <col min="15102" max="15102" width="9.28515625" style="11" bestFit="1" customWidth="1"/>
    <col min="15103" max="15345" width="9.140625" style="11"/>
    <col min="15346" max="15346" width="26.140625" style="11" customWidth="1"/>
    <col min="15347" max="15347" width="16.5703125" style="11" customWidth="1"/>
    <col min="15348" max="15348" width="13" style="11" bestFit="1" customWidth="1"/>
    <col min="15349" max="15349" width="17" style="11" bestFit="1" customWidth="1"/>
    <col min="15350" max="15350" width="8.85546875" style="11" customWidth="1"/>
    <col min="15351" max="15351" width="12.7109375" style="11" bestFit="1" customWidth="1"/>
    <col min="15352" max="15352" width="17" style="11" bestFit="1" customWidth="1"/>
    <col min="15353" max="15353" width="9.140625" style="11"/>
    <col min="15354" max="15354" width="13.85546875" style="11" bestFit="1" customWidth="1"/>
    <col min="15355" max="15356" width="9.28515625" style="11" bestFit="1" customWidth="1"/>
    <col min="15357" max="15357" width="9.140625" style="11"/>
    <col min="15358" max="15358" width="9.28515625" style="11" bestFit="1" customWidth="1"/>
    <col min="15359" max="15601" width="9.140625" style="11"/>
    <col min="15602" max="15602" width="26.140625" style="11" customWidth="1"/>
    <col min="15603" max="15603" width="16.5703125" style="11" customWidth="1"/>
    <col min="15604" max="15604" width="13" style="11" bestFit="1" customWidth="1"/>
    <col min="15605" max="15605" width="17" style="11" bestFit="1" customWidth="1"/>
    <col min="15606" max="15606" width="8.85546875" style="11" customWidth="1"/>
    <col min="15607" max="15607" width="12.7109375" style="11" bestFit="1" customWidth="1"/>
    <col min="15608" max="15608" width="17" style="11" bestFit="1" customWidth="1"/>
    <col min="15609" max="15609" width="9.140625" style="11"/>
    <col min="15610" max="15610" width="13.85546875" style="11" bestFit="1" customWidth="1"/>
    <col min="15611" max="15612" width="9.28515625" style="11" bestFit="1" customWidth="1"/>
    <col min="15613" max="15613" width="9.140625" style="11"/>
    <col min="15614" max="15614" width="9.28515625" style="11" bestFit="1" customWidth="1"/>
    <col min="15615" max="15857" width="9.140625" style="11"/>
    <col min="15858" max="15858" width="26.140625" style="11" customWidth="1"/>
    <col min="15859" max="15859" width="16.5703125" style="11" customWidth="1"/>
    <col min="15860" max="15860" width="13" style="11" bestFit="1" customWidth="1"/>
    <col min="15861" max="15861" width="17" style="11" bestFit="1" customWidth="1"/>
    <col min="15862" max="15862" width="8.85546875" style="11" customWidth="1"/>
    <col min="15863" max="15863" width="12.7109375" style="11" bestFit="1" customWidth="1"/>
    <col min="15864" max="15864" width="17" style="11" bestFit="1" customWidth="1"/>
    <col min="15865" max="15865" width="9.140625" style="11"/>
    <col min="15866" max="15866" width="13.85546875" style="11" bestFit="1" customWidth="1"/>
    <col min="15867" max="15868" width="9.28515625" style="11" bestFit="1" customWidth="1"/>
    <col min="15869" max="15869" width="9.140625" style="11"/>
    <col min="15870" max="15870" width="9.28515625" style="11" bestFit="1" customWidth="1"/>
    <col min="15871" max="16113" width="9.140625" style="11"/>
    <col min="16114" max="16114" width="26.140625" style="11" customWidth="1"/>
    <col min="16115" max="16115" width="16.5703125" style="11" customWidth="1"/>
    <col min="16116" max="16116" width="13" style="11" bestFit="1" customWidth="1"/>
    <col min="16117" max="16117" width="17" style="11" bestFit="1" customWidth="1"/>
    <col min="16118" max="16118" width="8.85546875" style="11" customWidth="1"/>
    <col min="16119" max="16119" width="12.7109375" style="11" bestFit="1" customWidth="1"/>
    <col min="16120" max="16120" width="17" style="11" bestFit="1" customWidth="1"/>
    <col min="16121" max="16121" width="9.140625" style="11"/>
    <col min="16122" max="16122" width="13.85546875" style="11" bestFit="1" customWidth="1"/>
    <col min="16123" max="16124" width="9.28515625" style="11" bestFit="1" customWidth="1"/>
    <col min="16125" max="16125" width="9.140625" style="11"/>
    <col min="16126" max="16126" width="9.28515625" style="11" bestFit="1" customWidth="1"/>
    <col min="16127" max="16384" width="9.140625" style="11"/>
  </cols>
  <sheetData>
    <row r="1" spans="1:6">
      <c r="A1" s="31" t="s">
        <v>508</v>
      </c>
    </row>
    <row r="2" spans="1:6">
      <c r="A2" s="47" t="s">
        <v>509</v>
      </c>
    </row>
    <row r="3" spans="1:6">
      <c r="A3" s="47"/>
    </row>
    <row r="4" spans="1:6">
      <c r="A4" s="357"/>
      <c r="B4" s="357"/>
      <c r="C4" s="357"/>
    </row>
    <row r="5" spans="1:6">
      <c r="A5" s="26" t="s">
        <v>500</v>
      </c>
      <c r="B5" s="26" t="s">
        <v>502</v>
      </c>
      <c r="C5" s="26" t="s">
        <v>501</v>
      </c>
    </row>
    <row r="6" spans="1:6" ht="15" customHeight="1">
      <c r="A6" s="26">
        <v>16.899999999999999</v>
      </c>
      <c r="B6" s="26">
        <v>28.97</v>
      </c>
      <c r="C6" s="26">
        <v>49.51</v>
      </c>
    </row>
    <row r="7" spans="1:6">
      <c r="A7" s="301" t="s">
        <v>510</v>
      </c>
      <c r="B7" s="301" t="s">
        <v>511</v>
      </c>
      <c r="C7" s="301" t="s">
        <v>512</v>
      </c>
    </row>
    <row r="13" spans="1:6">
      <c r="A13" s="44"/>
      <c r="B13" s="300"/>
      <c r="C13" s="42"/>
    </row>
    <row r="14" spans="1:6">
      <c r="A14" s="47"/>
      <c r="B14" s="300"/>
      <c r="C14" s="42"/>
      <c r="E14" s="19"/>
      <c r="F14" s="19"/>
    </row>
    <row r="15" spans="1:6">
      <c r="A15" s="47"/>
      <c r="B15" s="300"/>
      <c r="C15" s="42"/>
      <c r="F15" s="19"/>
    </row>
    <row r="16" spans="1:6">
      <c r="A16" s="47"/>
      <c r="B16" s="300"/>
      <c r="C16" s="42"/>
      <c r="F16" s="19"/>
    </row>
    <row r="17" spans="1:6">
      <c r="A17" s="47"/>
      <c r="B17" s="300"/>
      <c r="C17" s="42"/>
      <c r="F17" s="19"/>
    </row>
    <row r="18" spans="1:6">
      <c r="A18" s="47"/>
      <c r="B18" s="300"/>
      <c r="C18" s="42"/>
      <c r="F18" s="19"/>
    </row>
    <row r="19" spans="1:6">
      <c r="A19" s="47"/>
      <c r="B19" s="300"/>
      <c r="C19" s="42"/>
      <c r="F19" s="19"/>
    </row>
    <row r="20" spans="1:6">
      <c r="A20" s="47"/>
      <c r="B20" s="300"/>
      <c r="C20" s="42"/>
      <c r="F20" s="19"/>
    </row>
    <row r="21" spans="1:6">
      <c r="A21" s="47"/>
      <c r="B21" s="300"/>
      <c r="C21" s="42"/>
      <c r="F21" s="19"/>
    </row>
    <row r="22" spans="1:6">
      <c r="A22" s="47"/>
      <c r="B22" s="300"/>
      <c r="C22" s="42"/>
      <c r="F22" s="19"/>
    </row>
    <row r="23" spans="1:6">
      <c r="B23" s="300"/>
      <c r="C23" s="42"/>
      <c r="F23" s="19"/>
    </row>
    <row r="24" spans="1:6">
      <c r="B24" s="300"/>
      <c r="C24" s="42"/>
      <c r="F24" s="19"/>
    </row>
    <row r="25" spans="1:6">
      <c r="A25" s="47"/>
      <c r="B25" s="300"/>
      <c r="C25" s="42"/>
      <c r="F25" s="19"/>
    </row>
    <row r="26" spans="1:6">
      <c r="B26" s="300"/>
      <c r="C26" s="42"/>
      <c r="F26" s="19"/>
    </row>
    <row r="27" spans="1:6" ht="12.75" customHeight="1">
      <c r="B27" s="300"/>
      <c r="C27" s="42"/>
      <c r="F27" s="19"/>
    </row>
    <row r="28" spans="1:6">
      <c r="A28" s="47"/>
      <c r="B28" s="300"/>
      <c r="C28" s="42"/>
      <c r="F28" s="19"/>
    </row>
    <row r="29" spans="1:6">
      <c r="A29" s="47"/>
      <c r="B29" s="300"/>
      <c r="C29" s="42"/>
    </row>
    <row r="30" spans="1:6">
      <c r="A30" s="47"/>
      <c r="B30" s="300"/>
      <c r="C30" s="42"/>
    </row>
    <row r="31" spans="1:6">
      <c r="A31" s="47"/>
      <c r="B31" s="300"/>
      <c r="C31" s="42"/>
    </row>
    <row r="32" spans="1:6">
      <c r="A32" s="11"/>
      <c r="B32" s="24"/>
    </row>
    <row r="33" spans="1:3">
      <c r="A33" s="11"/>
    </row>
    <row r="34" spans="1:3">
      <c r="A34" s="11"/>
      <c r="B34" s="24"/>
      <c r="C34" s="28"/>
    </row>
    <row r="35" spans="1:3">
      <c r="A35" s="11"/>
      <c r="B35" s="24"/>
      <c r="C35" s="28"/>
    </row>
    <row r="36" spans="1:3">
      <c r="A36" s="11"/>
      <c r="B36" s="24"/>
      <c r="C36" s="28"/>
    </row>
    <row r="37" spans="1:3">
      <c r="A37" s="11"/>
      <c r="B37" s="24"/>
      <c r="C37" s="28"/>
    </row>
    <row r="38" spans="1:3">
      <c r="A38" s="47"/>
      <c r="B38" s="24"/>
      <c r="C38" s="28"/>
    </row>
    <row r="39" spans="1:3">
      <c r="A39" s="47"/>
      <c r="B39" s="24"/>
      <c r="C39" s="28"/>
    </row>
    <row r="40" spans="1:3">
      <c r="A40" s="47"/>
      <c r="B40" s="85"/>
      <c r="C40" s="46"/>
    </row>
    <row r="41" spans="1:3">
      <c r="A41" s="47"/>
      <c r="B41" s="24"/>
      <c r="C41" s="28"/>
    </row>
    <row r="42" spans="1:3">
      <c r="A42" s="47"/>
      <c r="B42" s="24"/>
      <c r="C42" s="28"/>
    </row>
    <row r="43" spans="1:3">
      <c r="A43" s="47"/>
      <c r="B43" s="24"/>
      <c r="C43" s="28"/>
    </row>
    <row r="44" spans="1:3">
      <c r="A44" s="47"/>
      <c r="B44" s="24"/>
      <c r="C44" s="28"/>
    </row>
    <row r="45" spans="1:3">
      <c r="A45" s="47"/>
      <c r="B45" s="24"/>
      <c r="C45" s="28"/>
    </row>
    <row r="46" spans="1:3">
      <c r="A46" s="47"/>
      <c r="B46" s="24"/>
      <c r="C46" s="28"/>
    </row>
    <row r="47" spans="1:3">
      <c r="A47" s="47"/>
      <c r="B47" s="24"/>
      <c r="C47" s="28"/>
    </row>
    <row r="48" spans="1:3">
      <c r="A48" s="47"/>
      <c r="B48" s="24"/>
      <c r="C48" s="28"/>
    </row>
    <row r="49" spans="1:3">
      <c r="A49" s="47"/>
      <c r="B49" s="24"/>
      <c r="C49" s="28"/>
    </row>
    <row r="50" spans="1:3">
      <c r="A50" s="47"/>
      <c r="B50" s="24"/>
      <c r="C50" s="28"/>
    </row>
    <row r="51" spans="1:3">
      <c r="B51" s="24"/>
      <c r="C51" s="28"/>
    </row>
  </sheetData>
  <mergeCells count="1">
    <mergeCell ref="A4:C4"/>
  </mergeCells>
  <pageMargins left="0.75" right="0.75" top="1" bottom="1" header="0.5" footer="0.5"/>
  <pageSetup scale="80" orientation="portrait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showGridLines="0" zoomScaleNormal="100" workbookViewId="0"/>
  </sheetViews>
  <sheetFormatPr defaultRowHeight="15"/>
  <cols>
    <col min="1" max="1" width="17.85546875" style="31" customWidth="1"/>
    <col min="2" max="2" width="18.140625" style="47" customWidth="1"/>
    <col min="3" max="3" width="15.28515625" style="26" customWidth="1"/>
    <col min="4" max="4" width="14.42578125" style="11" customWidth="1"/>
    <col min="5" max="245" width="9.140625" style="11"/>
    <col min="246" max="246" width="26.140625" style="11" customWidth="1"/>
    <col min="247" max="247" width="16.5703125" style="11" customWidth="1"/>
    <col min="248" max="248" width="13" style="11" bestFit="1" customWidth="1"/>
    <col min="249" max="249" width="17" style="11" bestFit="1" customWidth="1"/>
    <col min="250" max="250" width="8.85546875" style="11" customWidth="1"/>
    <col min="251" max="251" width="12.7109375" style="11" bestFit="1" customWidth="1"/>
    <col min="252" max="252" width="17" style="11" bestFit="1" customWidth="1"/>
    <col min="253" max="253" width="9.140625" style="11"/>
    <col min="254" max="254" width="13.85546875" style="11" bestFit="1" customWidth="1"/>
    <col min="255" max="256" width="9.28515625" style="11" bestFit="1" customWidth="1"/>
    <col min="257" max="257" width="9.140625" style="11"/>
    <col min="258" max="258" width="9.28515625" style="11" bestFit="1" customWidth="1"/>
    <col min="259" max="501" width="9.140625" style="11"/>
    <col min="502" max="502" width="26.140625" style="11" customWidth="1"/>
    <col min="503" max="503" width="16.5703125" style="11" customWidth="1"/>
    <col min="504" max="504" width="13" style="11" bestFit="1" customWidth="1"/>
    <col min="505" max="505" width="17" style="11" bestFit="1" customWidth="1"/>
    <col min="506" max="506" width="8.85546875" style="11" customWidth="1"/>
    <col min="507" max="507" width="12.7109375" style="11" bestFit="1" customWidth="1"/>
    <col min="508" max="508" width="17" style="11" bestFit="1" customWidth="1"/>
    <col min="509" max="509" width="9.140625" style="11"/>
    <col min="510" max="510" width="13.85546875" style="11" bestFit="1" customWidth="1"/>
    <col min="511" max="512" width="9.28515625" style="11" bestFit="1" customWidth="1"/>
    <col min="513" max="513" width="9.140625" style="11"/>
    <col min="514" max="514" width="9.28515625" style="11" bestFit="1" customWidth="1"/>
    <col min="515" max="757" width="9.140625" style="11"/>
    <col min="758" max="758" width="26.140625" style="11" customWidth="1"/>
    <col min="759" max="759" width="16.5703125" style="11" customWidth="1"/>
    <col min="760" max="760" width="13" style="11" bestFit="1" customWidth="1"/>
    <col min="761" max="761" width="17" style="11" bestFit="1" customWidth="1"/>
    <col min="762" max="762" width="8.85546875" style="11" customWidth="1"/>
    <col min="763" max="763" width="12.7109375" style="11" bestFit="1" customWidth="1"/>
    <col min="764" max="764" width="17" style="11" bestFit="1" customWidth="1"/>
    <col min="765" max="765" width="9.140625" style="11"/>
    <col min="766" max="766" width="13.85546875" style="11" bestFit="1" customWidth="1"/>
    <col min="767" max="768" width="9.28515625" style="11" bestFit="1" customWidth="1"/>
    <col min="769" max="769" width="9.140625" style="11"/>
    <col min="770" max="770" width="9.28515625" style="11" bestFit="1" customWidth="1"/>
    <col min="771" max="1013" width="9.140625" style="11"/>
    <col min="1014" max="1014" width="26.140625" style="11" customWidth="1"/>
    <col min="1015" max="1015" width="16.5703125" style="11" customWidth="1"/>
    <col min="1016" max="1016" width="13" style="11" bestFit="1" customWidth="1"/>
    <col min="1017" max="1017" width="17" style="11" bestFit="1" customWidth="1"/>
    <col min="1018" max="1018" width="8.85546875" style="11" customWidth="1"/>
    <col min="1019" max="1019" width="12.7109375" style="11" bestFit="1" customWidth="1"/>
    <col min="1020" max="1020" width="17" style="11" bestFit="1" customWidth="1"/>
    <col min="1021" max="1021" width="9.140625" style="11"/>
    <col min="1022" max="1022" width="13.85546875" style="11" bestFit="1" customWidth="1"/>
    <col min="1023" max="1024" width="9.28515625" style="11" bestFit="1" customWidth="1"/>
    <col min="1025" max="1025" width="9.140625" style="11"/>
    <col min="1026" max="1026" width="9.28515625" style="11" bestFit="1" customWidth="1"/>
    <col min="1027" max="1269" width="9.140625" style="11"/>
    <col min="1270" max="1270" width="26.140625" style="11" customWidth="1"/>
    <col min="1271" max="1271" width="16.5703125" style="11" customWidth="1"/>
    <col min="1272" max="1272" width="13" style="11" bestFit="1" customWidth="1"/>
    <col min="1273" max="1273" width="17" style="11" bestFit="1" customWidth="1"/>
    <col min="1274" max="1274" width="8.85546875" style="11" customWidth="1"/>
    <col min="1275" max="1275" width="12.7109375" style="11" bestFit="1" customWidth="1"/>
    <col min="1276" max="1276" width="17" style="11" bestFit="1" customWidth="1"/>
    <col min="1277" max="1277" width="9.140625" style="11"/>
    <col min="1278" max="1278" width="13.85546875" style="11" bestFit="1" customWidth="1"/>
    <col min="1279" max="1280" width="9.28515625" style="11" bestFit="1" customWidth="1"/>
    <col min="1281" max="1281" width="9.140625" style="11"/>
    <col min="1282" max="1282" width="9.28515625" style="11" bestFit="1" customWidth="1"/>
    <col min="1283" max="1525" width="9.140625" style="11"/>
    <col min="1526" max="1526" width="26.140625" style="11" customWidth="1"/>
    <col min="1527" max="1527" width="16.5703125" style="11" customWidth="1"/>
    <col min="1528" max="1528" width="13" style="11" bestFit="1" customWidth="1"/>
    <col min="1529" max="1529" width="17" style="11" bestFit="1" customWidth="1"/>
    <col min="1530" max="1530" width="8.85546875" style="11" customWidth="1"/>
    <col min="1531" max="1531" width="12.7109375" style="11" bestFit="1" customWidth="1"/>
    <col min="1532" max="1532" width="17" style="11" bestFit="1" customWidth="1"/>
    <col min="1533" max="1533" width="9.140625" style="11"/>
    <col min="1534" max="1534" width="13.85546875" style="11" bestFit="1" customWidth="1"/>
    <col min="1535" max="1536" width="9.28515625" style="11" bestFit="1" customWidth="1"/>
    <col min="1537" max="1537" width="9.140625" style="11"/>
    <col min="1538" max="1538" width="9.28515625" style="11" bestFit="1" customWidth="1"/>
    <col min="1539" max="1781" width="9.140625" style="11"/>
    <col min="1782" max="1782" width="26.140625" style="11" customWidth="1"/>
    <col min="1783" max="1783" width="16.5703125" style="11" customWidth="1"/>
    <col min="1784" max="1784" width="13" style="11" bestFit="1" customWidth="1"/>
    <col min="1785" max="1785" width="17" style="11" bestFit="1" customWidth="1"/>
    <col min="1786" max="1786" width="8.85546875" style="11" customWidth="1"/>
    <col min="1787" max="1787" width="12.7109375" style="11" bestFit="1" customWidth="1"/>
    <col min="1788" max="1788" width="17" style="11" bestFit="1" customWidth="1"/>
    <col min="1789" max="1789" width="9.140625" style="11"/>
    <col min="1790" max="1790" width="13.85546875" style="11" bestFit="1" customWidth="1"/>
    <col min="1791" max="1792" width="9.28515625" style="11" bestFit="1" customWidth="1"/>
    <col min="1793" max="1793" width="9.140625" style="11"/>
    <col min="1794" max="1794" width="9.28515625" style="11" bestFit="1" customWidth="1"/>
    <col min="1795" max="2037" width="9.140625" style="11"/>
    <col min="2038" max="2038" width="26.140625" style="11" customWidth="1"/>
    <col min="2039" max="2039" width="16.5703125" style="11" customWidth="1"/>
    <col min="2040" max="2040" width="13" style="11" bestFit="1" customWidth="1"/>
    <col min="2041" max="2041" width="17" style="11" bestFit="1" customWidth="1"/>
    <col min="2042" max="2042" width="8.85546875" style="11" customWidth="1"/>
    <col min="2043" max="2043" width="12.7109375" style="11" bestFit="1" customWidth="1"/>
    <col min="2044" max="2044" width="17" style="11" bestFit="1" customWidth="1"/>
    <col min="2045" max="2045" width="9.140625" style="11"/>
    <col min="2046" max="2046" width="13.85546875" style="11" bestFit="1" customWidth="1"/>
    <col min="2047" max="2048" width="9.28515625" style="11" bestFit="1" customWidth="1"/>
    <col min="2049" max="2049" width="9.140625" style="11"/>
    <col min="2050" max="2050" width="9.28515625" style="11" bestFit="1" customWidth="1"/>
    <col min="2051" max="2293" width="9.140625" style="11"/>
    <col min="2294" max="2294" width="26.140625" style="11" customWidth="1"/>
    <col min="2295" max="2295" width="16.5703125" style="11" customWidth="1"/>
    <col min="2296" max="2296" width="13" style="11" bestFit="1" customWidth="1"/>
    <col min="2297" max="2297" width="17" style="11" bestFit="1" customWidth="1"/>
    <col min="2298" max="2298" width="8.85546875" style="11" customWidth="1"/>
    <col min="2299" max="2299" width="12.7109375" style="11" bestFit="1" customWidth="1"/>
    <col min="2300" max="2300" width="17" style="11" bestFit="1" customWidth="1"/>
    <col min="2301" max="2301" width="9.140625" style="11"/>
    <col min="2302" max="2302" width="13.85546875" style="11" bestFit="1" customWidth="1"/>
    <col min="2303" max="2304" width="9.28515625" style="11" bestFit="1" customWidth="1"/>
    <col min="2305" max="2305" width="9.140625" style="11"/>
    <col min="2306" max="2306" width="9.28515625" style="11" bestFit="1" customWidth="1"/>
    <col min="2307" max="2549" width="9.140625" style="11"/>
    <col min="2550" max="2550" width="26.140625" style="11" customWidth="1"/>
    <col min="2551" max="2551" width="16.5703125" style="11" customWidth="1"/>
    <col min="2552" max="2552" width="13" style="11" bestFit="1" customWidth="1"/>
    <col min="2553" max="2553" width="17" style="11" bestFit="1" customWidth="1"/>
    <col min="2554" max="2554" width="8.85546875" style="11" customWidth="1"/>
    <col min="2555" max="2555" width="12.7109375" style="11" bestFit="1" customWidth="1"/>
    <col min="2556" max="2556" width="17" style="11" bestFit="1" customWidth="1"/>
    <col min="2557" max="2557" width="9.140625" style="11"/>
    <col min="2558" max="2558" width="13.85546875" style="11" bestFit="1" customWidth="1"/>
    <col min="2559" max="2560" width="9.28515625" style="11" bestFit="1" customWidth="1"/>
    <col min="2561" max="2561" width="9.140625" style="11"/>
    <col min="2562" max="2562" width="9.28515625" style="11" bestFit="1" customWidth="1"/>
    <col min="2563" max="2805" width="9.140625" style="11"/>
    <col min="2806" max="2806" width="26.140625" style="11" customWidth="1"/>
    <col min="2807" max="2807" width="16.5703125" style="11" customWidth="1"/>
    <col min="2808" max="2808" width="13" style="11" bestFit="1" customWidth="1"/>
    <col min="2809" max="2809" width="17" style="11" bestFit="1" customWidth="1"/>
    <col min="2810" max="2810" width="8.85546875" style="11" customWidth="1"/>
    <col min="2811" max="2811" width="12.7109375" style="11" bestFit="1" customWidth="1"/>
    <col min="2812" max="2812" width="17" style="11" bestFit="1" customWidth="1"/>
    <col min="2813" max="2813" width="9.140625" style="11"/>
    <col min="2814" max="2814" width="13.85546875" style="11" bestFit="1" customWidth="1"/>
    <col min="2815" max="2816" width="9.28515625" style="11" bestFit="1" customWidth="1"/>
    <col min="2817" max="2817" width="9.140625" style="11"/>
    <col min="2818" max="2818" width="9.28515625" style="11" bestFit="1" customWidth="1"/>
    <col min="2819" max="3061" width="9.140625" style="11"/>
    <col min="3062" max="3062" width="26.140625" style="11" customWidth="1"/>
    <col min="3063" max="3063" width="16.5703125" style="11" customWidth="1"/>
    <col min="3064" max="3064" width="13" style="11" bestFit="1" customWidth="1"/>
    <col min="3065" max="3065" width="17" style="11" bestFit="1" customWidth="1"/>
    <col min="3066" max="3066" width="8.85546875" style="11" customWidth="1"/>
    <col min="3067" max="3067" width="12.7109375" style="11" bestFit="1" customWidth="1"/>
    <col min="3068" max="3068" width="17" style="11" bestFit="1" customWidth="1"/>
    <col min="3069" max="3069" width="9.140625" style="11"/>
    <col min="3070" max="3070" width="13.85546875" style="11" bestFit="1" customWidth="1"/>
    <col min="3071" max="3072" width="9.28515625" style="11" bestFit="1" customWidth="1"/>
    <col min="3073" max="3073" width="9.140625" style="11"/>
    <col min="3074" max="3074" width="9.28515625" style="11" bestFit="1" customWidth="1"/>
    <col min="3075" max="3317" width="9.140625" style="11"/>
    <col min="3318" max="3318" width="26.140625" style="11" customWidth="1"/>
    <col min="3319" max="3319" width="16.5703125" style="11" customWidth="1"/>
    <col min="3320" max="3320" width="13" style="11" bestFit="1" customWidth="1"/>
    <col min="3321" max="3321" width="17" style="11" bestFit="1" customWidth="1"/>
    <col min="3322" max="3322" width="8.85546875" style="11" customWidth="1"/>
    <col min="3323" max="3323" width="12.7109375" style="11" bestFit="1" customWidth="1"/>
    <col min="3324" max="3324" width="17" style="11" bestFit="1" customWidth="1"/>
    <col min="3325" max="3325" width="9.140625" style="11"/>
    <col min="3326" max="3326" width="13.85546875" style="11" bestFit="1" customWidth="1"/>
    <col min="3327" max="3328" width="9.28515625" style="11" bestFit="1" customWidth="1"/>
    <col min="3329" max="3329" width="9.140625" style="11"/>
    <col min="3330" max="3330" width="9.28515625" style="11" bestFit="1" customWidth="1"/>
    <col min="3331" max="3573" width="9.140625" style="11"/>
    <col min="3574" max="3574" width="26.140625" style="11" customWidth="1"/>
    <col min="3575" max="3575" width="16.5703125" style="11" customWidth="1"/>
    <col min="3576" max="3576" width="13" style="11" bestFit="1" customWidth="1"/>
    <col min="3577" max="3577" width="17" style="11" bestFit="1" customWidth="1"/>
    <col min="3578" max="3578" width="8.85546875" style="11" customWidth="1"/>
    <col min="3579" max="3579" width="12.7109375" style="11" bestFit="1" customWidth="1"/>
    <col min="3580" max="3580" width="17" style="11" bestFit="1" customWidth="1"/>
    <col min="3581" max="3581" width="9.140625" style="11"/>
    <col min="3582" max="3582" width="13.85546875" style="11" bestFit="1" customWidth="1"/>
    <col min="3583" max="3584" width="9.28515625" style="11" bestFit="1" customWidth="1"/>
    <col min="3585" max="3585" width="9.140625" style="11"/>
    <col min="3586" max="3586" width="9.28515625" style="11" bestFit="1" customWidth="1"/>
    <col min="3587" max="3829" width="9.140625" style="11"/>
    <col min="3830" max="3830" width="26.140625" style="11" customWidth="1"/>
    <col min="3831" max="3831" width="16.5703125" style="11" customWidth="1"/>
    <col min="3832" max="3832" width="13" style="11" bestFit="1" customWidth="1"/>
    <col min="3833" max="3833" width="17" style="11" bestFit="1" customWidth="1"/>
    <col min="3834" max="3834" width="8.85546875" style="11" customWidth="1"/>
    <col min="3835" max="3835" width="12.7109375" style="11" bestFit="1" customWidth="1"/>
    <col min="3836" max="3836" width="17" style="11" bestFit="1" customWidth="1"/>
    <col min="3837" max="3837" width="9.140625" style="11"/>
    <col min="3838" max="3838" width="13.85546875" style="11" bestFit="1" customWidth="1"/>
    <col min="3839" max="3840" width="9.28515625" style="11" bestFit="1" customWidth="1"/>
    <col min="3841" max="3841" width="9.140625" style="11"/>
    <col min="3842" max="3842" width="9.28515625" style="11" bestFit="1" customWidth="1"/>
    <col min="3843" max="4085" width="9.140625" style="11"/>
    <col min="4086" max="4086" width="26.140625" style="11" customWidth="1"/>
    <col min="4087" max="4087" width="16.5703125" style="11" customWidth="1"/>
    <col min="4088" max="4088" width="13" style="11" bestFit="1" customWidth="1"/>
    <col min="4089" max="4089" width="17" style="11" bestFit="1" customWidth="1"/>
    <col min="4090" max="4090" width="8.85546875" style="11" customWidth="1"/>
    <col min="4091" max="4091" width="12.7109375" style="11" bestFit="1" customWidth="1"/>
    <col min="4092" max="4092" width="17" style="11" bestFit="1" customWidth="1"/>
    <col min="4093" max="4093" width="9.140625" style="11"/>
    <col min="4094" max="4094" width="13.85546875" style="11" bestFit="1" customWidth="1"/>
    <col min="4095" max="4096" width="9.28515625" style="11" bestFit="1" customWidth="1"/>
    <col min="4097" max="4097" width="9.140625" style="11"/>
    <col min="4098" max="4098" width="9.28515625" style="11" bestFit="1" customWidth="1"/>
    <col min="4099" max="4341" width="9.140625" style="11"/>
    <col min="4342" max="4342" width="26.140625" style="11" customWidth="1"/>
    <col min="4343" max="4343" width="16.5703125" style="11" customWidth="1"/>
    <col min="4344" max="4344" width="13" style="11" bestFit="1" customWidth="1"/>
    <col min="4345" max="4345" width="17" style="11" bestFit="1" customWidth="1"/>
    <col min="4346" max="4346" width="8.85546875" style="11" customWidth="1"/>
    <col min="4347" max="4347" width="12.7109375" style="11" bestFit="1" customWidth="1"/>
    <col min="4348" max="4348" width="17" style="11" bestFit="1" customWidth="1"/>
    <col min="4349" max="4349" width="9.140625" style="11"/>
    <col min="4350" max="4350" width="13.85546875" style="11" bestFit="1" customWidth="1"/>
    <col min="4351" max="4352" width="9.28515625" style="11" bestFit="1" customWidth="1"/>
    <col min="4353" max="4353" width="9.140625" style="11"/>
    <col min="4354" max="4354" width="9.28515625" style="11" bestFit="1" customWidth="1"/>
    <col min="4355" max="4597" width="9.140625" style="11"/>
    <col min="4598" max="4598" width="26.140625" style="11" customWidth="1"/>
    <col min="4599" max="4599" width="16.5703125" style="11" customWidth="1"/>
    <col min="4600" max="4600" width="13" style="11" bestFit="1" customWidth="1"/>
    <col min="4601" max="4601" width="17" style="11" bestFit="1" customWidth="1"/>
    <col min="4602" max="4602" width="8.85546875" style="11" customWidth="1"/>
    <col min="4603" max="4603" width="12.7109375" style="11" bestFit="1" customWidth="1"/>
    <col min="4604" max="4604" width="17" style="11" bestFit="1" customWidth="1"/>
    <col min="4605" max="4605" width="9.140625" style="11"/>
    <col min="4606" max="4606" width="13.85546875" style="11" bestFit="1" customWidth="1"/>
    <col min="4607" max="4608" width="9.28515625" style="11" bestFit="1" customWidth="1"/>
    <col min="4609" max="4609" width="9.140625" style="11"/>
    <col min="4610" max="4610" width="9.28515625" style="11" bestFit="1" customWidth="1"/>
    <col min="4611" max="4853" width="9.140625" style="11"/>
    <col min="4854" max="4854" width="26.140625" style="11" customWidth="1"/>
    <col min="4855" max="4855" width="16.5703125" style="11" customWidth="1"/>
    <col min="4856" max="4856" width="13" style="11" bestFit="1" customWidth="1"/>
    <col min="4857" max="4857" width="17" style="11" bestFit="1" customWidth="1"/>
    <col min="4858" max="4858" width="8.85546875" style="11" customWidth="1"/>
    <col min="4859" max="4859" width="12.7109375" style="11" bestFit="1" customWidth="1"/>
    <col min="4860" max="4860" width="17" style="11" bestFit="1" customWidth="1"/>
    <col min="4861" max="4861" width="9.140625" style="11"/>
    <col min="4862" max="4862" width="13.85546875" style="11" bestFit="1" customWidth="1"/>
    <col min="4863" max="4864" width="9.28515625" style="11" bestFit="1" customWidth="1"/>
    <col min="4865" max="4865" width="9.140625" style="11"/>
    <col min="4866" max="4866" width="9.28515625" style="11" bestFit="1" customWidth="1"/>
    <col min="4867" max="5109" width="9.140625" style="11"/>
    <col min="5110" max="5110" width="26.140625" style="11" customWidth="1"/>
    <col min="5111" max="5111" width="16.5703125" style="11" customWidth="1"/>
    <col min="5112" max="5112" width="13" style="11" bestFit="1" customWidth="1"/>
    <col min="5113" max="5113" width="17" style="11" bestFit="1" customWidth="1"/>
    <col min="5114" max="5114" width="8.85546875" style="11" customWidth="1"/>
    <col min="5115" max="5115" width="12.7109375" style="11" bestFit="1" customWidth="1"/>
    <col min="5116" max="5116" width="17" style="11" bestFit="1" customWidth="1"/>
    <col min="5117" max="5117" width="9.140625" style="11"/>
    <col min="5118" max="5118" width="13.85546875" style="11" bestFit="1" customWidth="1"/>
    <col min="5119" max="5120" width="9.28515625" style="11" bestFit="1" customWidth="1"/>
    <col min="5121" max="5121" width="9.140625" style="11"/>
    <col min="5122" max="5122" width="9.28515625" style="11" bestFit="1" customWidth="1"/>
    <col min="5123" max="5365" width="9.140625" style="11"/>
    <col min="5366" max="5366" width="26.140625" style="11" customWidth="1"/>
    <col min="5367" max="5367" width="16.5703125" style="11" customWidth="1"/>
    <col min="5368" max="5368" width="13" style="11" bestFit="1" customWidth="1"/>
    <col min="5369" max="5369" width="17" style="11" bestFit="1" customWidth="1"/>
    <col min="5370" max="5370" width="8.85546875" style="11" customWidth="1"/>
    <col min="5371" max="5371" width="12.7109375" style="11" bestFit="1" customWidth="1"/>
    <col min="5372" max="5372" width="17" style="11" bestFit="1" customWidth="1"/>
    <col min="5373" max="5373" width="9.140625" style="11"/>
    <col min="5374" max="5374" width="13.85546875" style="11" bestFit="1" customWidth="1"/>
    <col min="5375" max="5376" width="9.28515625" style="11" bestFit="1" customWidth="1"/>
    <col min="5377" max="5377" width="9.140625" style="11"/>
    <col min="5378" max="5378" width="9.28515625" style="11" bestFit="1" customWidth="1"/>
    <col min="5379" max="5621" width="9.140625" style="11"/>
    <col min="5622" max="5622" width="26.140625" style="11" customWidth="1"/>
    <col min="5623" max="5623" width="16.5703125" style="11" customWidth="1"/>
    <col min="5624" max="5624" width="13" style="11" bestFit="1" customWidth="1"/>
    <col min="5625" max="5625" width="17" style="11" bestFit="1" customWidth="1"/>
    <col min="5626" max="5626" width="8.85546875" style="11" customWidth="1"/>
    <col min="5627" max="5627" width="12.7109375" style="11" bestFit="1" customWidth="1"/>
    <col min="5628" max="5628" width="17" style="11" bestFit="1" customWidth="1"/>
    <col min="5629" max="5629" width="9.140625" style="11"/>
    <col min="5630" max="5630" width="13.85546875" style="11" bestFit="1" customWidth="1"/>
    <col min="5631" max="5632" width="9.28515625" style="11" bestFit="1" customWidth="1"/>
    <col min="5633" max="5633" width="9.140625" style="11"/>
    <col min="5634" max="5634" width="9.28515625" style="11" bestFit="1" customWidth="1"/>
    <col min="5635" max="5877" width="9.140625" style="11"/>
    <col min="5878" max="5878" width="26.140625" style="11" customWidth="1"/>
    <col min="5879" max="5879" width="16.5703125" style="11" customWidth="1"/>
    <col min="5880" max="5880" width="13" style="11" bestFit="1" customWidth="1"/>
    <col min="5881" max="5881" width="17" style="11" bestFit="1" customWidth="1"/>
    <col min="5882" max="5882" width="8.85546875" style="11" customWidth="1"/>
    <col min="5883" max="5883" width="12.7109375" style="11" bestFit="1" customWidth="1"/>
    <col min="5884" max="5884" width="17" style="11" bestFit="1" customWidth="1"/>
    <col min="5885" max="5885" width="9.140625" style="11"/>
    <col min="5886" max="5886" width="13.85546875" style="11" bestFit="1" customWidth="1"/>
    <col min="5887" max="5888" width="9.28515625" style="11" bestFit="1" customWidth="1"/>
    <col min="5889" max="5889" width="9.140625" style="11"/>
    <col min="5890" max="5890" width="9.28515625" style="11" bestFit="1" customWidth="1"/>
    <col min="5891" max="6133" width="9.140625" style="11"/>
    <col min="6134" max="6134" width="26.140625" style="11" customWidth="1"/>
    <col min="6135" max="6135" width="16.5703125" style="11" customWidth="1"/>
    <col min="6136" max="6136" width="13" style="11" bestFit="1" customWidth="1"/>
    <col min="6137" max="6137" width="17" style="11" bestFit="1" customWidth="1"/>
    <col min="6138" max="6138" width="8.85546875" style="11" customWidth="1"/>
    <col min="6139" max="6139" width="12.7109375" style="11" bestFit="1" customWidth="1"/>
    <col min="6140" max="6140" width="17" style="11" bestFit="1" customWidth="1"/>
    <col min="6141" max="6141" width="9.140625" style="11"/>
    <col min="6142" max="6142" width="13.85546875" style="11" bestFit="1" customWidth="1"/>
    <col min="6143" max="6144" width="9.28515625" style="11" bestFit="1" customWidth="1"/>
    <col min="6145" max="6145" width="9.140625" style="11"/>
    <col min="6146" max="6146" width="9.28515625" style="11" bestFit="1" customWidth="1"/>
    <col min="6147" max="6389" width="9.140625" style="11"/>
    <col min="6390" max="6390" width="26.140625" style="11" customWidth="1"/>
    <col min="6391" max="6391" width="16.5703125" style="11" customWidth="1"/>
    <col min="6392" max="6392" width="13" style="11" bestFit="1" customWidth="1"/>
    <col min="6393" max="6393" width="17" style="11" bestFit="1" customWidth="1"/>
    <col min="6394" max="6394" width="8.85546875" style="11" customWidth="1"/>
    <col min="6395" max="6395" width="12.7109375" style="11" bestFit="1" customWidth="1"/>
    <col min="6396" max="6396" width="17" style="11" bestFit="1" customWidth="1"/>
    <col min="6397" max="6397" width="9.140625" style="11"/>
    <col min="6398" max="6398" width="13.85546875" style="11" bestFit="1" customWidth="1"/>
    <col min="6399" max="6400" width="9.28515625" style="11" bestFit="1" customWidth="1"/>
    <col min="6401" max="6401" width="9.140625" style="11"/>
    <col min="6402" max="6402" width="9.28515625" style="11" bestFit="1" customWidth="1"/>
    <col min="6403" max="6645" width="9.140625" style="11"/>
    <col min="6646" max="6646" width="26.140625" style="11" customWidth="1"/>
    <col min="6647" max="6647" width="16.5703125" style="11" customWidth="1"/>
    <col min="6648" max="6648" width="13" style="11" bestFit="1" customWidth="1"/>
    <col min="6649" max="6649" width="17" style="11" bestFit="1" customWidth="1"/>
    <col min="6650" max="6650" width="8.85546875" style="11" customWidth="1"/>
    <col min="6651" max="6651" width="12.7109375" style="11" bestFit="1" customWidth="1"/>
    <col min="6652" max="6652" width="17" style="11" bestFit="1" customWidth="1"/>
    <col min="6653" max="6653" width="9.140625" style="11"/>
    <col min="6654" max="6654" width="13.85546875" style="11" bestFit="1" customWidth="1"/>
    <col min="6655" max="6656" width="9.28515625" style="11" bestFit="1" customWidth="1"/>
    <col min="6657" max="6657" width="9.140625" style="11"/>
    <col min="6658" max="6658" width="9.28515625" style="11" bestFit="1" customWidth="1"/>
    <col min="6659" max="6901" width="9.140625" style="11"/>
    <col min="6902" max="6902" width="26.140625" style="11" customWidth="1"/>
    <col min="6903" max="6903" width="16.5703125" style="11" customWidth="1"/>
    <col min="6904" max="6904" width="13" style="11" bestFit="1" customWidth="1"/>
    <col min="6905" max="6905" width="17" style="11" bestFit="1" customWidth="1"/>
    <col min="6906" max="6906" width="8.85546875" style="11" customWidth="1"/>
    <col min="6907" max="6907" width="12.7109375" style="11" bestFit="1" customWidth="1"/>
    <col min="6908" max="6908" width="17" style="11" bestFit="1" customWidth="1"/>
    <col min="6909" max="6909" width="9.140625" style="11"/>
    <col min="6910" max="6910" width="13.85546875" style="11" bestFit="1" customWidth="1"/>
    <col min="6911" max="6912" width="9.28515625" style="11" bestFit="1" customWidth="1"/>
    <col min="6913" max="6913" width="9.140625" style="11"/>
    <col min="6914" max="6914" width="9.28515625" style="11" bestFit="1" customWidth="1"/>
    <col min="6915" max="7157" width="9.140625" style="11"/>
    <col min="7158" max="7158" width="26.140625" style="11" customWidth="1"/>
    <col min="7159" max="7159" width="16.5703125" style="11" customWidth="1"/>
    <col min="7160" max="7160" width="13" style="11" bestFit="1" customWidth="1"/>
    <col min="7161" max="7161" width="17" style="11" bestFit="1" customWidth="1"/>
    <col min="7162" max="7162" width="8.85546875" style="11" customWidth="1"/>
    <col min="7163" max="7163" width="12.7109375" style="11" bestFit="1" customWidth="1"/>
    <col min="7164" max="7164" width="17" style="11" bestFit="1" customWidth="1"/>
    <col min="7165" max="7165" width="9.140625" style="11"/>
    <col min="7166" max="7166" width="13.85546875" style="11" bestFit="1" customWidth="1"/>
    <col min="7167" max="7168" width="9.28515625" style="11" bestFit="1" customWidth="1"/>
    <col min="7169" max="7169" width="9.140625" style="11"/>
    <col min="7170" max="7170" width="9.28515625" style="11" bestFit="1" customWidth="1"/>
    <col min="7171" max="7413" width="9.140625" style="11"/>
    <col min="7414" max="7414" width="26.140625" style="11" customWidth="1"/>
    <col min="7415" max="7415" width="16.5703125" style="11" customWidth="1"/>
    <col min="7416" max="7416" width="13" style="11" bestFit="1" customWidth="1"/>
    <col min="7417" max="7417" width="17" style="11" bestFit="1" customWidth="1"/>
    <col min="7418" max="7418" width="8.85546875" style="11" customWidth="1"/>
    <col min="7419" max="7419" width="12.7109375" style="11" bestFit="1" customWidth="1"/>
    <col min="7420" max="7420" width="17" style="11" bestFit="1" customWidth="1"/>
    <col min="7421" max="7421" width="9.140625" style="11"/>
    <col min="7422" max="7422" width="13.85546875" style="11" bestFit="1" customWidth="1"/>
    <col min="7423" max="7424" width="9.28515625" style="11" bestFit="1" customWidth="1"/>
    <col min="7425" max="7425" width="9.140625" style="11"/>
    <col min="7426" max="7426" width="9.28515625" style="11" bestFit="1" customWidth="1"/>
    <col min="7427" max="7669" width="9.140625" style="11"/>
    <col min="7670" max="7670" width="26.140625" style="11" customWidth="1"/>
    <col min="7671" max="7671" width="16.5703125" style="11" customWidth="1"/>
    <col min="7672" max="7672" width="13" style="11" bestFit="1" customWidth="1"/>
    <col min="7673" max="7673" width="17" style="11" bestFit="1" customWidth="1"/>
    <col min="7674" max="7674" width="8.85546875" style="11" customWidth="1"/>
    <col min="7675" max="7675" width="12.7109375" style="11" bestFit="1" customWidth="1"/>
    <col min="7676" max="7676" width="17" style="11" bestFit="1" customWidth="1"/>
    <col min="7677" max="7677" width="9.140625" style="11"/>
    <col min="7678" max="7678" width="13.85546875" style="11" bestFit="1" customWidth="1"/>
    <col min="7679" max="7680" width="9.28515625" style="11" bestFit="1" customWidth="1"/>
    <col min="7681" max="7681" width="9.140625" style="11"/>
    <col min="7682" max="7682" width="9.28515625" style="11" bestFit="1" customWidth="1"/>
    <col min="7683" max="7925" width="9.140625" style="11"/>
    <col min="7926" max="7926" width="26.140625" style="11" customWidth="1"/>
    <col min="7927" max="7927" width="16.5703125" style="11" customWidth="1"/>
    <col min="7928" max="7928" width="13" style="11" bestFit="1" customWidth="1"/>
    <col min="7929" max="7929" width="17" style="11" bestFit="1" customWidth="1"/>
    <col min="7930" max="7930" width="8.85546875" style="11" customWidth="1"/>
    <col min="7931" max="7931" width="12.7109375" style="11" bestFit="1" customWidth="1"/>
    <col min="7932" max="7932" width="17" style="11" bestFit="1" customWidth="1"/>
    <col min="7933" max="7933" width="9.140625" style="11"/>
    <col min="7934" max="7934" width="13.85546875" style="11" bestFit="1" customWidth="1"/>
    <col min="7935" max="7936" width="9.28515625" style="11" bestFit="1" customWidth="1"/>
    <col min="7937" max="7937" width="9.140625" style="11"/>
    <col min="7938" max="7938" width="9.28515625" style="11" bestFit="1" customWidth="1"/>
    <col min="7939" max="8181" width="9.140625" style="11"/>
    <col min="8182" max="8182" width="26.140625" style="11" customWidth="1"/>
    <col min="8183" max="8183" width="16.5703125" style="11" customWidth="1"/>
    <col min="8184" max="8184" width="13" style="11" bestFit="1" customWidth="1"/>
    <col min="8185" max="8185" width="17" style="11" bestFit="1" customWidth="1"/>
    <col min="8186" max="8186" width="8.85546875" style="11" customWidth="1"/>
    <col min="8187" max="8187" width="12.7109375" style="11" bestFit="1" customWidth="1"/>
    <col min="8188" max="8188" width="17" style="11" bestFit="1" customWidth="1"/>
    <col min="8189" max="8189" width="9.140625" style="11"/>
    <col min="8190" max="8190" width="13.85546875" style="11" bestFit="1" customWidth="1"/>
    <col min="8191" max="8192" width="9.28515625" style="11" bestFit="1" customWidth="1"/>
    <col min="8193" max="8193" width="9.140625" style="11"/>
    <col min="8194" max="8194" width="9.28515625" style="11" bestFit="1" customWidth="1"/>
    <col min="8195" max="8437" width="9.140625" style="11"/>
    <col min="8438" max="8438" width="26.140625" style="11" customWidth="1"/>
    <col min="8439" max="8439" width="16.5703125" style="11" customWidth="1"/>
    <col min="8440" max="8440" width="13" style="11" bestFit="1" customWidth="1"/>
    <col min="8441" max="8441" width="17" style="11" bestFit="1" customWidth="1"/>
    <col min="8442" max="8442" width="8.85546875" style="11" customWidth="1"/>
    <col min="8443" max="8443" width="12.7109375" style="11" bestFit="1" customWidth="1"/>
    <col min="8444" max="8444" width="17" style="11" bestFit="1" customWidth="1"/>
    <col min="8445" max="8445" width="9.140625" style="11"/>
    <col min="8446" max="8446" width="13.85546875" style="11" bestFit="1" customWidth="1"/>
    <col min="8447" max="8448" width="9.28515625" style="11" bestFit="1" customWidth="1"/>
    <col min="8449" max="8449" width="9.140625" style="11"/>
    <col min="8450" max="8450" width="9.28515625" style="11" bestFit="1" customWidth="1"/>
    <col min="8451" max="8693" width="9.140625" style="11"/>
    <col min="8694" max="8694" width="26.140625" style="11" customWidth="1"/>
    <col min="8695" max="8695" width="16.5703125" style="11" customWidth="1"/>
    <col min="8696" max="8696" width="13" style="11" bestFit="1" customWidth="1"/>
    <col min="8697" max="8697" width="17" style="11" bestFit="1" customWidth="1"/>
    <col min="8698" max="8698" width="8.85546875" style="11" customWidth="1"/>
    <col min="8699" max="8699" width="12.7109375" style="11" bestFit="1" customWidth="1"/>
    <col min="8700" max="8700" width="17" style="11" bestFit="1" customWidth="1"/>
    <col min="8701" max="8701" width="9.140625" style="11"/>
    <col min="8702" max="8702" width="13.85546875" style="11" bestFit="1" customWidth="1"/>
    <col min="8703" max="8704" width="9.28515625" style="11" bestFit="1" customWidth="1"/>
    <col min="8705" max="8705" width="9.140625" style="11"/>
    <col min="8706" max="8706" width="9.28515625" style="11" bestFit="1" customWidth="1"/>
    <col min="8707" max="8949" width="9.140625" style="11"/>
    <col min="8950" max="8950" width="26.140625" style="11" customWidth="1"/>
    <col min="8951" max="8951" width="16.5703125" style="11" customWidth="1"/>
    <col min="8952" max="8952" width="13" style="11" bestFit="1" customWidth="1"/>
    <col min="8953" max="8953" width="17" style="11" bestFit="1" customWidth="1"/>
    <col min="8954" max="8954" width="8.85546875" style="11" customWidth="1"/>
    <col min="8955" max="8955" width="12.7109375" style="11" bestFit="1" customWidth="1"/>
    <col min="8956" max="8956" width="17" style="11" bestFit="1" customWidth="1"/>
    <col min="8957" max="8957" width="9.140625" style="11"/>
    <col min="8958" max="8958" width="13.85546875" style="11" bestFit="1" customWidth="1"/>
    <col min="8959" max="8960" width="9.28515625" style="11" bestFit="1" customWidth="1"/>
    <col min="8961" max="8961" width="9.140625" style="11"/>
    <col min="8962" max="8962" width="9.28515625" style="11" bestFit="1" customWidth="1"/>
    <col min="8963" max="9205" width="9.140625" style="11"/>
    <col min="9206" max="9206" width="26.140625" style="11" customWidth="1"/>
    <col min="9207" max="9207" width="16.5703125" style="11" customWidth="1"/>
    <col min="9208" max="9208" width="13" style="11" bestFit="1" customWidth="1"/>
    <col min="9209" max="9209" width="17" style="11" bestFit="1" customWidth="1"/>
    <col min="9210" max="9210" width="8.85546875" style="11" customWidth="1"/>
    <col min="9211" max="9211" width="12.7109375" style="11" bestFit="1" customWidth="1"/>
    <col min="9212" max="9212" width="17" style="11" bestFit="1" customWidth="1"/>
    <col min="9213" max="9213" width="9.140625" style="11"/>
    <col min="9214" max="9214" width="13.85546875" style="11" bestFit="1" customWidth="1"/>
    <col min="9215" max="9216" width="9.28515625" style="11" bestFit="1" customWidth="1"/>
    <col min="9217" max="9217" width="9.140625" style="11"/>
    <col min="9218" max="9218" width="9.28515625" style="11" bestFit="1" customWidth="1"/>
    <col min="9219" max="9461" width="9.140625" style="11"/>
    <col min="9462" max="9462" width="26.140625" style="11" customWidth="1"/>
    <col min="9463" max="9463" width="16.5703125" style="11" customWidth="1"/>
    <col min="9464" max="9464" width="13" style="11" bestFit="1" customWidth="1"/>
    <col min="9465" max="9465" width="17" style="11" bestFit="1" customWidth="1"/>
    <col min="9466" max="9466" width="8.85546875" style="11" customWidth="1"/>
    <col min="9467" max="9467" width="12.7109375" style="11" bestFit="1" customWidth="1"/>
    <col min="9468" max="9468" width="17" style="11" bestFit="1" customWidth="1"/>
    <col min="9469" max="9469" width="9.140625" style="11"/>
    <col min="9470" max="9470" width="13.85546875" style="11" bestFit="1" customWidth="1"/>
    <col min="9471" max="9472" width="9.28515625" style="11" bestFit="1" customWidth="1"/>
    <col min="9473" max="9473" width="9.140625" style="11"/>
    <col min="9474" max="9474" width="9.28515625" style="11" bestFit="1" customWidth="1"/>
    <col min="9475" max="9717" width="9.140625" style="11"/>
    <col min="9718" max="9718" width="26.140625" style="11" customWidth="1"/>
    <col min="9719" max="9719" width="16.5703125" style="11" customWidth="1"/>
    <col min="9720" max="9720" width="13" style="11" bestFit="1" customWidth="1"/>
    <col min="9721" max="9721" width="17" style="11" bestFit="1" customWidth="1"/>
    <col min="9722" max="9722" width="8.85546875" style="11" customWidth="1"/>
    <col min="9723" max="9723" width="12.7109375" style="11" bestFit="1" customWidth="1"/>
    <col min="9724" max="9724" width="17" style="11" bestFit="1" customWidth="1"/>
    <col min="9725" max="9725" width="9.140625" style="11"/>
    <col min="9726" max="9726" width="13.85546875" style="11" bestFit="1" customWidth="1"/>
    <col min="9727" max="9728" width="9.28515625" style="11" bestFit="1" customWidth="1"/>
    <col min="9729" max="9729" width="9.140625" style="11"/>
    <col min="9730" max="9730" width="9.28515625" style="11" bestFit="1" customWidth="1"/>
    <col min="9731" max="9973" width="9.140625" style="11"/>
    <col min="9974" max="9974" width="26.140625" style="11" customWidth="1"/>
    <col min="9975" max="9975" width="16.5703125" style="11" customWidth="1"/>
    <col min="9976" max="9976" width="13" style="11" bestFit="1" customWidth="1"/>
    <col min="9977" max="9977" width="17" style="11" bestFit="1" customWidth="1"/>
    <col min="9978" max="9978" width="8.85546875" style="11" customWidth="1"/>
    <col min="9979" max="9979" width="12.7109375" style="11" bestFit="1" customWidth="1"/>
    <col min="9980" max="9980" width="17" style="11" bestFit="1" customWidth="1"/>
    <col min="9981" max="9981" width="9.140625" style="11"/>
    <col min="9982" max="9982" width="13.85546875" style="11" bestFit="1" customWidth="1"/>
    <col min="9983" max="9984" width="9.28515625" style="11" bestFit="1" customWidth="1"/>
    <col min="9985" max="9985" width="9.140625" style="11"/>
    <col min="9986" max="9986" width="9.28515625" style="11" bestFit="1" customWidth="1"/>
    <col min="9987" max="10229" width="9.140625" style="11"/>
    <col min="10230" max="10230" width="26.140625" style="11" customWidth="1"/>
    <col min="10231" max="10231" width="16.5703125" style="11" customWidth="1"/>
    <col min="10232" max="10232" width="13" style="11" bestFit="1" customWidth="1"/>
    <col min="10233" max="10233" width="17" style="11" bestFit="1" customWidth="1"/>
    <col min="10234" max="10234" width="8.85546875" style="11" customWidth="1"/>
    <col min="10235" max="10235" width="12.7109375" style="11" bestFit="1" customWidth="1"/>
    <col min="10236" max="10236" width="17" style="11" bestFit="1" customWidth="1"/>
    <col min="10237" max="10237" width="9.140625" style="11"/>
    <col min="10238" max="10238" width="13.85546875" style="11" bestFit="1" customWidth="1"/>
    <col min="10239" max="10240" width="9.28515625" style="11" bestFit="1" customWidth="1"/>
    <col min="10241" max="10241" width="9.140625" style="11"/>
    <col min="10242" max="10242" width="9.28515625" style="11" bestFit="1" customWidth="1"/>
    <col min="10243" max="10485" width="9.140625" style="11"/>
    <col min="10486" max="10486" width="26.140625" style="11" customWidth="1"/>
    <col min="10487" max="10487" width="16.5703125" style="11" customWidth="1"/>
    <col min="10488" max="10488" width="13" style="11" bestFit="1" customWidth="1"/>
    <col min="10489" max="10489" width="17" style="11" bestFit="1" customWidth="1"/>
    <col min="10490" max="10490" width="8.85546875" style="11" customWidth="1"/>
    <col min="10491" max="10491" width="12.7109375" style="11" bestFit="1" customWidth="1"/>
    <col min="10492" max="10492" width="17" style="11" bestFit="1" customWidth="1"/>
    <col min="10493" max="10493" width="9.140625" style="11"/>
    <col min="10494" max="10494" width="13.85546875" style="11" bestFit="1" customWidth="1"/>
    <col min="10495" max="10496" width="9.28515625" style="11" bestFit="1" customWidth="1"/>
    <col min="10497" max="10497" width="9.140625" style="11"/>
    <col min="10498" max="10498" width="9.28515625" style="11" bestFit="1" customWidth="1"/>
    <col min="10499" max="10741" width="9.140625" style="11"/>
    <col min="10742" max="10742" width="26.140625" style="11" customWidth="1"/>
    <col min="10743" max="10743" width="16.5703125" style="11" customWidth="1"/>
    <col min="10744" max="10744" width="13" style="11" bestFit="1" customWidth="1"/>
    <col min="10745" max="10745" width="17" style="11" bestFit="1" customWidth="1"/>
    <col min="10746" max="10746" width="8.85546875" style="11" customWidth="1"/>
    <col min="10747" max="10747" width="12.7109375" style="11" bestFit="1" customWidth="1"/>
    <col min="10748" max="10748" width="17" style="11" bestFit="1" customWidth="1"/>
    <col min="10749" max="10749" width="9.140625" style="11"/>
    <col min="10750" max="10750" width="13.85546875" style="11" bestFit="1" customWidth="1"/>
    <col min="10751" max="10752" width="9.28515625" style="11" bestFit="1" customWidth="1"/>
    <col min="10753" max="10753" width="9.140625" style="11"/>
    <col min="10754" max="10754" width="9.28515625" style="11" bestFit="1" customWidth="1"/>
    <col min="10755" max="10997" width="9.140625" style="11"/>
    <col min="10998" max="10998" width="26.140625" style="11" customWidth="1"/>
    <col min="10999" max="10999" width="16.5703125" style="11" customWidth="1"/>
    <col min="11000" max="11000" width="13" style="11" bestFit="1" customWidth="1"/>
    <col min="11001" max="11001" width="17" style="11" bestFit="1" customWidth="1"/>
    <col min="11002" max="11002" width="8.85546875" style="11" customWidth="1"/>
    <col min="11003" max="11003" width="12.7109375" style="11" bestFit="1" customWidth="1"/>
    <col min="11004" max="11004" width="17" style="11" bestFit="1" customWidth="1"/>
    <col min="11005" max="11005" width="9.140625" style="11"/>
    <col min="11006" max="11006" width="13.85546875" style="11" bestFit="1" customWidth="1"/>
    <col min="11007" max="11008" width="9.28515625" style="11" bestFit="1" customWidth="1"/>
    <col min="11009" max="11009" width="9.140625" style="11"/>
    <col min="11010" max="11010" width="9.28515625" style="11" bestFit="1" customWidth="1"/>
    <col min="11011" max="11253" width="9.140625" style="11"/>
    <col min="11254" max="11254" width="26.140625" style="11" customWidth="1"/>
    <col min="11255" max="11255" width="16.5703125" style="11" customWidth="1"/>
    <col min="11256" max="11256" width="13" style="11" bestFit="1" customWidth="1"/>
    <col min="11257" max="11257" width="17" style="11" bestFit="1" customWidth="1"/>
    <col min="11258" max="11258" width="8.85546875" style="11" customWidth="1"/>
    <col min="11259" max="11259" width="12.7109375" style="11" bestFit="1" customWidth="1"/>
    <col min="11260" max="11260" width="17" style="11" bestFit="1" customWidth="1"/>
    <col min="11261" max="11261" width="9.140625" style="11"/>
    <col min="11262" max="11262" width="13.85546875" style="11" bestFit="1" customWidth="1"/>
    <col min="11263" max="11264" width="9.28515625" style="11" bestFit="1" customWidth="1"/>
    <col min="11265" max="11265" width="9.140625" style="11"/>
    <col min="11266" max="11266" width="9.28515625" style="11" bestFit="1" customWidth="1"/>
    <col min="11267" max="11509" width="9.140625" style="11"/>
    <col min="11510" max="11510" width="26.140625" style="11" customWidth="1"/>
    <col min="11511" max="11511" width="16.5703125" style="11" customWidth="1"/>
    <col min="11512" max="11512" width="13" style="11" bestFit="1" customWidth="1"/>
    <col min="11513" max="11513" width="17" style="11" bestFit="1" customWidth="1"/>
    <col min="11514" max="11514" width="8.85546875" style="11" customWidth="1"/>
    <col min="11515" max="11515" width="12.7109375" style="11" bestFit="1" customWidth="1"/>
    <col min="11516" max="11516" width="17" style="11" bestFit="1" customWidth="1"/>
    <col min="11517" max="11517" width="9.140625" style="11"/>
    <col min="11518" max="11518" width="13.85546875" style="11" bestFit="1" customWidth="1"/>
    <col min="11519" max="11520" width="9.28515625" style="11" bestFit="1" customWidth="1"/>
    <col min="11521" max="11521" width="9.140625" style="11"/>
    <col min="11522" max="11522" width="9.28515625" style="11" bestFit="1" customWidth="1"/>
    <col min="11523" max="11765" width="9.140625" style="11"/>
    <col min="11766" max="11766" width="26.140625" style="11" customWidth="1"/>
    <col min="11767" max="11767" width="16.5703125" style="11" customWidth="1"/>
    <col min="11768" max="11768" width="13" style="11" bestFit="1" customWidth="1"/>
    <col min="11769" max="11769" width="17" style="11" bestFit="1" customWidth="1"/>
    <col min="11770" max="11770" width="8.85546875" style="11" customWidth="1"/>
    <col min="11771" max="11771" width="12.7109375" style="11" bestFit="1" customWidth="1"/>
    <col min="11772" max="11772" width="17" style="11" bestFit="1" customWidth="1"/>
    <col min="11773" max="11773" width="9.140625" style="11"/>
    <col min="11774" max="11774" width="13.85546875" style="11" bestFit="1" customWidth="1"/>
    <col min="11775" max="11776" width="9.28515625" style="11" bestFit="1" customWidth="1"/>
    <col min="11777" max="11777" width="9.140625" style="11"/>
    <col min="11778" max="11778" width="9.28515625" style="11" bestFit="1" customWidth="1"/>
    <col min="11779" max="12021" width="9.140625" style="11"/>
    <col min="12022" max="12022" width="26.140625" style="11" customWidth="1"/>
    <col min="12023" max="12023" width="16.5703125" style="11" customWidth="1"/>
    <col min="12024" max="12024" width="13" style="11" bestFit="1" customWidth="1"/>
    <col min="12025" max="12025" width="17" style="11" bestFit="1" customWidth="1"/>
    <col min="12026" max="12026" width="8.85546875" style="11" customWidth="1"/>
    <col min="12027" max="12027" width="12.7109375" style="11" bestFit="1" customWidth="1"/>
    <col min="12028" max="12028" width="17" style="11" bestFit="1" customWidth="1"/>
    <col min="12029" max="12029" width="9.140625" style="11"/>
    <col min="12030" max="12030" width="13.85546875" style="11" bestFit="1" customWidth="1"/>
    <col min="12031" max="12032" width="9.28515625" style="11" bestFit="1" customWidth="1"/>
    <col min="12033" max="12033" width="9.140625" style="11"/>
    <col min="12034" max="12034" width="9.28515625" style="11" bestFit="1" customWidth="1"/>
    <col min="12035" max="12277" width="9.140625" style="11"/>
    <col min="12278" max="12278" width="26.140625" style="11" customWidth="1"/>
    <col min="12279" max="12279" width="16.5703125" style="11" customWidth="1"/>
    <col min="12280" max="12280" width="13" style="11" bestFit="1" customWidth="1"/>
    <col min="12281" max="12281" width="17" style="11" bestFit="1" customWidth="1"/>
    <col min="12282" max="12282" width="8.85546875" style="11" customWidth="1"/>
    <col min="12283" max="12283" width="12.7109375" style="11" bestFit="1" customWidth="1"/>
    <col min="12284" max="12284" width="17" style="11" bestFit="1" customWidth="1"/>
    <col min="12285" max="12285" width="9.140625" style="11"/>
    <col min="12286" max="12286" width="13.85546875" style="11" bestFit="1" customWidth="1"/>
    <col min="12287" max="12288" width="9.28515625" style="11" bestFit="1" customWidth="1"/>
    <col min="12289" max="12289" width="9.140625" style="11"/>
    <col min="12290" max="12290" width="9.28515625" style="11" bestFit="1" customWidth="1"/>
    <col min="12291" max="12533" width="9.140625" style="11"/>
    <col min="12534" max="12534" width="26.140625" style="11" customWidth="1"/>
    <col min="12535" max="12535" width="16.5703125" style="11" customWidth="1"/>
    <col min="12536" max="12536" width="13" style="11" bestFit="1" customWidth="1"/>
    <col min="12537" max="12537" width="17" style="11" bestFit="1" customWidth="1"/>
    <col min="12538" max="12538" width="8.85546875" style="11" customWidth="1"/>
    <col min="12539" max="12539" width="12.7109375" style="11" bestFit="1" customWidth="1"/>
    <col min="12540" max="12540" width="17" style="11" bestFit="1" customWidth="1"/>
    <col min="12541" max="12541" width="9.140625" style="11"/>
    <col min="12542" max="12542" width="13.85546875" style="11" bestFit="1" customWidth="1"/>
    <col min="12543" max="12544" width="9.28515625" style="11" bestFit="1" customWidth="1"/>
    <col min="12545" max="12545" width="9.140625" style="11"/>
    <col min="12546" max="12546" width="9.28515625" style="11" bestFit="1" customWidth="1"/>
    <col min="12547" max="12789" width="9.140625" style="11"/>
    <col min="12790" max="12790" width="26.140625" style="11" customWidth="1"/>
    <col min="12791" max="12791" width="16.5703125" style="11" customWidth="1"/>
    <col min="12792" max="12792" width="13" style="11" bestFit="1" customWidth="1"/>
    <col min="12793" max="12793" width="17" style="11" bestFit="1" customWidth="1"/>
    <col min="12794" max="12794" width="8.85546875" style="11" customWidth="1"/>
    <col min="12795" max="12795" width="12.7109375" style="11" bestFit="1" customWidth="1"/>
    <col min="12796" max="12796" width="17" style="11" bestFit="1" customWidth="1"/>
    <col min="12797" max="12797" width="9.140625" style="11"/>
    <col min="12798" max="12798" width="13.85546875" style="11" bestFit="1" customWidth="1"/>
    <col min="12799" max="12800" width="9.28515625" style="11" bestFit="1" customWidth="1"/>
    <col min="12801" max="12801" width="9.140625" style="11"/>
    <col min="12802" max="12802" width="9.28515625" style="11" bestFit="1" customWidth="1"/>
    <col min="12803" max="13045" width="9.140625" style="11"/>
    <col min="13046" max="13046" width="26.140625" style="11" customWidth="1"/>
    <col min="13047" max="13047" width="16.5703125" style="11" customWidth="1"/>
    <col min="13048" max="13048" width="13" style="11" bestFit="1" customWidth="1"/>
    <col min="13049" max="13049" width="17" style="11" bestFit="1" customWidth="1"/>
    <col min="13050" max="13050" width="8.85546875" style="11" customWidth="1"/>
    <col min="13051" max="13051" width="12.7109375" style="11" bestFit="1" customWidth="1"/>
    <col min="13052" max="13052" width="17" style="11" bestFit="1" customWidth="1"/>
    <col min="13053" max="13053" width="9.140625" style="11"/>
    <col min="13054" max="13054" width="13.85546875" style="11" bestFit="1" customWidth="1"/>
    <col min="13055" max="13056" width="9.28515625" style="11" bestFit="1" customWidth="1"/>
    <col min="13057" max="13057" width="9.140625" style="11"/>
    <col min="13058" max="13058" width="9.28515625" style="11" bestFit="1" customWidth="1"/>
    <col min="13059" max="13301" width="9.140625" style="11"/>
    <col min="13302" max="13302" width="26.140625" style="11" customWidth="1"/>
    <col min="13303" max="13303" width="16.5703125" style="11" customWidth="1"/>
    <col min="13304" max="13304" width="13" style="11" bestFit="1" customWidth="1"/>
    <col min="13305" max="13305" width="17" style="11" bestFit="1" customWidth="1"/>
    <col min="13306" max="13306" width="8.85546875" style="11" customWidth="1"/>
    <col min="13307" max="13307" width="12.7109375" style="11" bestFit="1" customWidth="1"/>
    <col min="13308" max="13308" width="17" style="11" bestFit="1" customWidth="1"/>
    <col min="13309" max="13309" width="9.140625" style="11"/>
    <col min="13310" max="13310" width="13.85546875" style="11" bestFit="1" customWidth="1"/>
    <col min="13311" max="13312" width="9.28515625" style="11" bestFit="1" customWidth="1"/>
    <col min="13313" max="13313" width="9.140625" style="11"/>
    <col min="13314" max="13314" width="9.28515625" style="11" bestFit="1" customWidth="1"/>
    <col min="13315" max="13557" width="9.140625" style="11"/>
    <col min="13558" max="13558" width="26.140625" style="11" customWidth="1"/>
    <col min="13559" max="13559" width="16.5703125" style="11" customWidth="1"/>
    <col min="13560" max="13560" width="13" style="11" bestFit="1" customWidth="1"/>
    <col min="13561" max="13561" width="17" style="11" bestFit="1" customWidth="1"/>
    <col min="13562" max="13562" width="8.85546875" style="11" customWidth="1"/>
    <col min="13563" max="13563" width="12.7109375" style="11" bestFit="1" customWidth="1"/>
    <col min="13564" max="13564" width="17" style="11" bestFit="1" customWidth="1"/>
    <col min="13565" max="13565" width="9.140625" style="11"/>
    <col min="13566" max="13566" width="13.85546875" style="11" bestFit="1" customWidth="1"/>
    <col min="13567" max="13568" width="9.28515625" style="11" bestFit="1" customWidth="1"/>
    <col min="13569" max="13569" width="9.140625" style="11"/>
    <col min="13570" max="13570" width="9.28515625" style="11" bestFit="1" customWidth="1"/>
    <col min="13571" max="13813" width="9.140625" style="11"/>
    <col min="13814" max="13814" width="26.140625" style="11" customWidth="1"/>
    <col min="13815" max="13815" width="16.5703125" style="11" customWidth="1"/>
    <col min="13816" max="13816" width="13" style="11" bestFit="1" customWidth="1"/>
    <col min="13817" max="13817" width="17" style="11" bestFit="1" customWidth="1"/>
    <col min="13818" max="13818" width="8.85546875" style="11" customWidth="1"/>
    <col min="13819" max="13819" width="12.7109375" style="11" bestFit="1" customWidth="1"/>
    <col min="13820" max="13820" width="17" style="11" bestFit="1" customWidth="1"/>
    <col min="13821" max="13821" width="9.140625" style="11"/>
    <col min="13822" max="13822" width="13.85546875" style="11" bestFit="1" customWidth="1"/>
    <col min="13823" max="13824" width="9.28515625" style="11" bestFit="1" customWidth="1"/>
    <col min="13825" max="13825" width="9.140625" style="11"/>
    <col min="13826" max="13826" width="9.28515625" style="11" bestFit="1" customWidth="1"/>
    <col min="13827" max="14069" width="9.140625" style="11"/>
    <col min="14070" max="14070" width="26.140625" style="11" customWidth="1"/>
    <col min="14071" max="14071" width="16.5703125" style="11" customWidth="1"/>
    <col min="14072" max="14072" width="13" style="11" bestFit="1" customWidth="1"/>
    <col min="14073" max="14073" width="17" style="11" bestFit="1" customWidth="1"/>
    <col min="14074" max="14074" width="8.85546875" style="11" customWidth="1"/>
    <col min="14075" max="14075" width="12.7109375" style="11" bestFit="1" customWidth="1"/>
    <col min="14076" max="14076" width="17" style="11" bestFit="1" customWidth="1"/>
    <col min="14077" max="14077" width="9.140625" style="11"/>
    <col min="14078" max="14078" width="13.85546875" style="11" bestFit="1" customWidth="1"/>
    <col min="14079" max="14080" width="9.28515625" style="11" bestFit="1" customWidth="1"/>
    <col min="14081" max="14081" width="9.140625" style="11"/>
    <col min="14082" max="14082" width="9.28515625" style="11" bestFit="1" customWidth="1"/>
    <col min="14083" max="14325" width="9.140625" style="11"/>
    <col min="14326" max="14326" width="26.140625" style="11" customWidth="1"/>
    <col min="14327" max="14327" width="16.5703125" style="11" customWidth="1"/>
    <col min="14328" max="14328" width="13" style="11" bestFit="1" customWidth="1"/>
    <col min="14329" max="14329" width="17" style="11" bestFit="1" customWidth="1"/>
    <col min="14330" max="14330" width="8.85546875" style="11" customWidth="1"/>
    <col min="14331" max="14331" width="12.7109375" style="11" bestFit="1" customWidth="1"/>
    <col min="14332" max="14332" width="17" style="11" bestFit="1" customWidth="1"/>
    <col min="14333" max="14333" width="9.140625" style="11"/>
    <col min="14334" max="14334" width="13.85546875" style="11" bestFit="1" customWidth="1"/>
    <col min="14335" max="14336" width="9.28515625" style="11" bestFit="1" customWidth="1"/>
    <col min="14337" max="14337" width="9.140625" style="11"/>
    <col min="14338" max="14338" width="9.28515625" style="11" bestFit="1" customWidth="1"/>
    <col min="14339" max="14581" width="9.140625" style="11"/>
    <col min="14582" max="14582" width="26.140625" style="11" customWidth="1"/>
    <col min="14583" max="14583" width="16.5703125" style="11" customWidth="1"/>
    <col min="14584" max="14584" width="13" style="11" bestFit="1" customWidth="1"/>
    <col min="14585" max="14585" width="17" style="11" bestFit="1" customWidth="1"/>
    <col min="14586" max="14586" width="8.85546875" style="11" customWidth="1"/>
    <col min="14587" max="14587" width="12.7109375" style="11" bestFit="1" customWidth="1"/>
    <col min="14588" max="14588" width="17" style="11" bestFit="1" customWidth="1"/>
    <col min="14589" max="14589" width="9.140625" style="11"/>
    <col min="14590" max="14590" width="13.85546875" style="11" bestFit="1" customWidth="1"/>
    <col min="14591" max="14592" width="9.28515625" style="11" bestFit="1" customWidth="1"/>
    <col min="14593" max="14593" width="9.140625" style="11"/>
    <col min="14594" max="14594" width="9.28515625" style="11" bestFit="1" customWidth="1"/>
    <col min="14595" max="14837" width="9.140625" style="11"/>
    <col min="14838" max="14838" width="26.140625" style="11" customWidth="1"/>
    <col min="14839" max="14839" width="16.5703125" style="11" customWidth="1"/>
    <col min="14840" max="14840" width="13" style="11" bestFit="1" customWidth="1"/>
    <col min="14841" max="14841" width="17" style="11" bestFit="1" customWidth="1"/>
    <col min="14842" max="14842" width="8.85546875" style="11" customWidth="1"/>
    <col min="14843" max="14843" width="12.7109375" style="11" bestFit="1" customWidth="1"/>
    <col min="14844" max="14844" width="17" style="11" bestFit="1" customWidth="1"/>
    <col min="14845" max="14845" width="9.140625" style="11"/>
    <col min="14846" max="14846" width="13.85546875" style="11" bestFit="1" customWidth="1"/>
    <col min="14847" max="14848" width="9.28515625" style="11" bestFit="1" customWidth="1"/>
    <col min="14849" max="14849" width="9.140625" style="11"/>
    <col min="14850" max="14850" width="9.28515625" style="11" bestFit="1" customWidth="1"/>
    <col min="14851" max="15093" width="9.140625" style="11"/>
    <col min="15094" max="15094" width="26.140625" style="11" customWidth="1"/>
    <col min="15095" max="15095" width="16.5703125" style="11" customWidth="1"/>
    <col min="15096" max="15096" width="13" style="11" bestFit="1" customWidth="1"/>
    <col min="15097" max="15097" width="17" style="11" bestFit="1" customWidth="1"/>
    <col min="15098" max="15098" width="8.85546875" style="11" customWidth="1"/>
    <col min="15099" max="15099" width="12.7109375" style="11" bestFit="1" customWidth="1"/>
    <col min="15100" max="15100" width="17" style="11" bestFit="1" customWidth="1"/>
    <col min="15101" max="15101" width="9.140625" style="11"/>
    <col min="15102" max="15102" width="13.85546875" style="11" bestFit="1" customWidth="1"/>
    <col min="15103" max="15104" width="9.28515625" style="11" bestFit="1" customWidth="1"/>
    <col min="15105" max="15105" width="9.140625" style="11"/>
    <col min="15106" max="15106" width="9.28515625" style="11" bestFit="1" customWidth="1"/>
    <col min="15107" max="15349" width="9.140625" style="11"/>
    <col min="15350" max="15350" width="26.140625" style="11" customWidth="1"/>
    <col min="15351" max="15351" width="16.5703125" style="11" customWidth="1"/>
    <col min="15352" max="15352" width="13" style="11" bestFit="1" customWidth="1"/>
    <col min="15353" max="15353" width="17" style="11" bestFit="1" customWidth="1"/>
    <col min="15354" max="15354" width="8.85546875" style="11" customWidth="1"/>
    <col min="15355" max="15355" width="12.7109375" style="11" bestFit="1" customWidth="1"/>
    <col min="15356" max="15356" width="17" style="11" bestFit="1" customWidth="1"/>
    <col min="15357" max="15357" width="9.140625" style="11"/>
    <col min="15358" max="15358" width="13.85546875" style="11" bestFit="1" customWidth="1"/>
    <col min="15359" max="15360" width="9.28515625" style="11" bestFit="1" customWidth="1"/>
    <col min="15361" max="15361" width="9.140625" style="11"/>
    <col min="15362" max="15362" width="9.28515625" style="11" bestFit="1" customWidth="1"/>
    <col min="15363" max="15605" width="9.140625" style="11"/>
    <col min="15606" max="15606" width="26.140625" style="11" customWidth="1"/>
    <col min="15607" max="15607" width="16.5703125" style="11" customWidth="1"/>
    <col min="15608" max="15608" width="13" style="11" bestFit="1" customWidth="1"/>
    <col min="15609" max="15609" width="17" style="11" bestFit="1" customWidth="1"/>
    <col min="15610" max="15610" width="8.85546875" style="11" customWidth="1"/>
    <col min="15611" max="15611" width="12.7109375" style="11" bestFit="1" customWidth="1"/>
    <col min="15612" max="15612" width="17" style="11" bestFit="1" customWidth="1"/>
    <col min="15613" max="15613" width="9.140625" style="11"/>
    <col min="15614" max="15614" width="13.85546875" style="11" bestFit="1" customWidth="1"/>
    <col min="15615" max="15616" width="9.28515625" style="11" bestFit="1" customWidth="1"/>
    <col min="15617" max="15617" width="9.140625" style="11"/>
    <col min="15618" max="15618" width="9.28515625" style="11" bestFit="1" customWidth="1"/>
    <col min="15619" max="15861" width="9.140625" style="11"/>
    <col min="15862" max="15862" width="26.140625" style="11" customWidth="1"/>
    <col min="15863" max="15863" width="16.5703125" style="11" customWidth="1"/>
    <col min="15864" max="15864" width="13" style="11" bestFit="1" customWidth="1"/>
    <col min="15865" max="15865" width="17" style="11" bestFit="1" customWidth="1"/>
    <col min="15866" max="15866" width="8.85546875" style="11" customWidth="1"/>
    <col min="15867" max="15867" width="12.7109375" style="11" bestFit="1" customWidth="1"/>
    <col min="15868" max="15868" width="17" style="11" bestFit="1" customWidth="1"/>
    <col min="15869" max="15869" width="9.140625" style="11"/>
    <col min="15870" max="15870" width="13.85546875" style="11" bestFit="1" customWidth="1"/>
    <col min="15871" max="15872" width="9.28515625" style="11" bestFit="1" customWidth="1"/>
    <col min="15873" max="15873" width="9.140625" style="11"/>
    <col min="15874" max="15874" width="9.28515625" style="11" bestFit="1" customWidth="1"/>
    <col min="15875" max="16117" width="9.140625" style="11"/>
    <col min="16118" max="16118" width="26.140625" style="11" customWidth="1"/>
    <col min="16119" max="16119" width="16.5703125" style="11" customWidth="1"/>
    <col min="16120" max="16120" width="13" style="11" bestFit="1" customWidth="1"/>
    <col min="16121" max="16121" width="17" style="11" bestFit="1" customWidth="1"/>
    <col min="16122" max="16122" width="8.85546875" style="11" customWidth="1"/>
    <col min="16123" max="16123" width="12.7109375" style="11" bestFit="1" customWidth="1"/>
    <col min="16124" max="16124" width="17" style="11" bestFit="1" customWidth="1"/>
    <col min="16125" max="16125" width="9.140625" style="11"/>
    <col min="16126" max="16126" width="13.85546875" style="11" bestFit="1" customWidth="1"/>
    <col min="16127" max="16128" width="9.28515625" style="11" bestFit="1" customWidth="1"/>
    <col min="16129" max="16129" width="9.140625" style="11"/>
    <col min="16130" max="16130" width="9.28515625" style="11" bestFit="1" customWidth="1"/>
    <col min="16131" max="16384" width="9.140625" style="11"/>
  </cols>
  <sheetData>
    <row r="1" spans="1:10">
      <c r="A1" s="31" t="s">
        <v>513</v>
      </c>
    </row>
    <row r="2" spans="1:10">
      <c r="A2" s="47" t="s">
        <v>514</v>
      </c>
    </row>
    <row r="3" spans="1:10">
      <c r="A3" s="47"/>
    </row>
    <row r="4" spans="1:10">
      <c r="A4" s="357"/>
      <c r="B4" s="357"/>
      <c r="C4" s="357"/>
    </row>
    <row r="5" spans="1:10">
      <c r="A5" s="26" t="s">
        <v>515</v>
      </c>
      <c r="B5" s="26" t="s">
        <v>516</v>
      </c>
      <c r="C5" s="26" t="s">
        <v>517</v>
      </c>
      <c r="D5" s="26" t="s">
        <v>518</v>
      </c>
    </row>
    <row r="6" spans="1:10" ht="15" customHeight="1">
      <c r="A6" s="26">
        <v>54.2</v>
      </c>
      <c r="B6" s="26">
        <v>33.299999999999997</v>
      </c>
      <c r="C6" s="26">
        <v>8.3000000000000007</v>
      </c>
      <c r="D6" s="26">
        <v>4.2</v>
      </c>
    </row>
    <row r="7" spans="1:10">
      <c r="A7" s="302" t="s">
        <v>519</v>
      </c>
      <c r="B7" s="303" t="s">
        <v>520</v>
      </c>
      <c r="C7" s="303" t="s">
        <v>521</v>
      </c>
      <c r="D7" s="303" t="s">
        <v>522</v>
      </c>
    </row>
    <row r="8" spans="1:10">
      <c r="A8" s="11"/>
      <c r="B8" s="11"/>
      <c r="C8" s="11"/>
    </row>
    <row r="9" spans="1:10">
      <c r="A9" s="47"/>
      <c r="B9" s="50"/>
      <c r="C9" s="19"/>
      <c r="D9" s="105"/>
    </row>
    <row r="10" spans="1:10">
      <c r="A10" s="47"/>
      <c r="B10" s="50"/>
      <c r="C10" s="19"/>
      <c r="D10" s="105"/>
    </row>
    <row r="11" spans="1:10">
      <c r="A11" s="47"/>
      <c r="B11" s="50"/>
      <c r="C11" s="19"/>
      <c r="D11" s="105"/>
    </row>
    <row r="12" spans="1:10">
      <c r="A12" s="301"/>
      <c r="B12" s="301"/>
      <c r="C12" s="301"/>
      <c r="D12" s="301"/>
    </row>
    <row r="13" spans="1:10">
      <c r="A13" s="301"/>
      <c r="B13" s="301"/>
      <c r="C13" s="301"/>
      <c r="D13" s="301"/>
    </row>
    <row r="14" spans="1:10">
      <c r="A14" s="301"/>
      <c r="B14" s="301"/>
      <c r="C14" s="301"/>
      <c r="D14" s="301"/>
      <c r="F14" s="19"/>
      <c r="I14" s="19"/>
      <c r="J14" s="19"/>
    </row>
    <row r="15" spans="1:10">
      <c r="F15" s="19"/>
      <c r="J15" s="19"/>
    </row>
    <row r="16" spans="1:10">
      <c r="A16" s="47"/>
      <c r="B16" s="300"/>
      <c r="C16" s="42"/>
      <c r="D16" s="42"/>
      <c r="F16" s="19"/>
      <c r="J16" s="19"/>
    </row>
    <row r="17" spans="1:10">
      <c r="A17" s="47"/>
      <c r="B17" s="300"/>
      <c r="C17" s="42"/>
      <c r="D17" s="42"/>
      <c r="F17" s="19"/>
      <c r="J17" s="19"/>
    </row>
    <row r="18" spans="1:10">
      <c r="A18" s="47"/>
      <c r="B18" s="300"/>
      <c r="C18" s="42"/>
      <c r="D18" s="42"/>
      <c r="F18" s="19"/>
      <c r="J18" s="19"/>
    </row>
    <row r="19" spans="1:10">
      <c r="A19" s="47"/>
      <c r="B19" s="300"/>
      <c r="C19" s="42"/>
      <c r="D19" s="42"/>
      <c r="F19" s="19"/>
      <c r="J19" s="19"/>
    </row>
    <row r="20" spans="1:10">
      <c r="A20" s="47"/>
      <c r="B20" s="300"/>
      <c r="C20" s="42"/>
      <c r="D20" s="42"/>
      <c r="F20" s="19"/>
      <c r="J20" s="19"/>
    </row>
    <row r="21" spans="1:10">
      <c r="A21" s="47"/>
      <c r="B21" s="300"/>
      <c r="C21" s="42"/>
      <c r="D21" s="42"/>
      <c r="F21" s="19"/>
      <c r="J21" s="19"/>
    </row>
    <row r="22" spans="1:10">
      <c r="A22" s="47"/>
      <c r="B22" s="300"/>
      <c r="C22" s="42"/>
      <c r="D22" s="42"/>
      <c r="F22" s="19"/>
      <c r="J22" s="19"/>
    </row>
    <row r="23" spans="1:10">
      <c r="B23" s="300"/>
      <c r="C23" s="42"/>
      <c r="D23" s="42"/>
      <c r="F23" s="19"/>
      <c r="J23" s="19"/>
    </row>
    <row r="24" spans="1:10">
      <c r="B24" s="300"/>
      <c r="C24" s="42"/>
      <c r="D24" s="42"/>
      <c r="F24" s="19"/>
      <c r="J24" s="19"/>
    </row>
    <row r="25" spans="1:10">
      <c r="A25" s="47"/>
      <c r="B25" s="300"/>
      <c r="C25" s="42"/>
      <c r="D25" s="42"/>
      <c r="F25" s="19"/>
      <c r="J25" s="19"/>
    </row>
    <row r="26" spans="1:10">
      <c r="B26" s="300"/>
      <c r="C26" s="42"/>
      <c r="D26" s="42"/>
      <c r="F26" s="19"/>
      <c r="J26" s="19"/>
    </row>
    <row r="27" spans="1:10" ht="12.75" customHeight="1">
      <c r="B27" s="300"/>
      <c r="C27" s="42"/>
      <c r="D27" s="42"/>
      <c r="F27" s="19"/>
      <c r="J27" s="19"/>
    </row>
    <row r="28" spans="1:10">
      <c r="A28" s="47"/>
      <c r="B28" s="300"/>
      <c r="C28" s="42"/>
      <c r="D28" s="42"/>
      <c r="J28" s="19"/>
    </row>
    <row r="29" spans="1:10">
      <c r="A29" s="47"/>
      <c r="B29" s="300"/>
      <c r="C29" s="42"/>
      <c r="D29" s="42"/>
    </row>
    <row r="30" spans="1:10">
      <c r="A30" s="47"/>
      <c r="B30" s="300"/>
      <c r="C30" s="42"/>
      <c r="D30" s="42"/>
    </row>
    <row r="31" spans="1:10">
      <c r="A31" s="47"/>
      <c r="B31" s="300"/>
      <c r="C31" s="42"/>
      <c r="D31" s="42"/>
    </row>
    <row r="32" spans="1:10">
      <c r="A32" s="11"/>
      <c r="B32" s="24"/>
    </row>
    <row r="33" spans="1:4">
      <c r="A33" s="11"/>
      <c r="D33" s="26"/>
    </row>
    <row r="34" spans="1:4">
      <c r="A34" s="11"/>
      <c r="B34" s="24"/>
      <c r="C34" s="28"/>
      <c r="D34" s="22"/>
    </row>
    <row r="35" spans="1:4">
      <c r="A35" s="11"/>
      <c r="B35" s="24"/>
      <c r="C35" s="28"/>
      <c r="D35" s="22"/>
    </row>
    <row r="36" spans="1:4">
      <c r="A36" s="11"/>
      <c r="B36" s="24"/>
      <c r="C36" s="28"/>
      <c r="D36" s="22"/>
    </row>
    <row r="37" spans="1:4">
      <c r="A37" s="11"/>
      <c r="B37" s="24"/>
      <c r="C37" s="28"/>
      <c r="D37" s="22"/>
    </row>
    <row r="38" spans="1:4">
      <c r="A38" s="47"/>
      <c r="B38" s="24"/>
      <c r="C38" s="28"/>
      <c r="D38" s="22"/>
    </row>
    <row r="39" spans="1:4">
      <c r="A39" s="47"/>
      <c r="B39" s="24"/>
      <c r="C39" s="28"/>
      <c r="D39" s="22"/>
    </row>
    <row r="40" spans="1:4">
      <c r="A40" s="47"/>
      <c r="B40" s="85"/>
      <c r="C40" s="46"/>
      <c r="D40" s="34"/>
    </row>
    <row r="41" spans="1:4">
      <c r="A41" s="47"/>
      <c r="B41" s="24"/>
      <c r="C41" s="28"/>
      <c r="D41" s="22"/>
    </row>
    <row r="42" spans="1:4">
      <c r="A42" s="47"/>
      <c r="B42" s="24"/>
      <c r="C42" s="28"/>
      <c r="D42" s="22"/>
    </row>
    <row r="43" spans="1:4">
      <c r="A43" s="47"/>
      <c r="B43" s="24"/>
      <c r="C43" s="28"/>
      <c r="D43" s="22"/>
    </row>
    <row r="44" spans="1:4">
      <c r="A44" s="47"/>
      <c r="B44" s="24"/>
      <c r="C44" s="28"/>
      <c r="D44" s="22"/>
    </row>
    <row r="45" spans="1:4">
      <c r="A45" s="47"/>
      <c r="B45" s="24"/>
      <c r="C45" s="28"/>
      <c r="D45" s="22"/>
    </row>
    <row r="46" spans="1:4">
      <c r="A46" s="47"/>
      <c r="B46" s="24"/>
      <c r="C46" s="28"/>
      <c r="D46" s="22"/>
    </row>
    <row r="47" spans="1:4">
      <c r="A47" s="47"/>
      <c r="B47" s="24"/>
      <c r="C47" s="28"/>
      <c r="D47" s="22"/>
    </row>
    <row r="48" spans="1:4">
      <c r="A48" s="47"/>
      <c r="B48" s="24"/>
      <c r="C48" s="28"/>
      <c r="D48" s="22"/>
    </row>
    <row r="49" spans="1:4">
      <c r="A49" s="47"/>
      <c r="B49" s="24"/>
      <c r="C49" s="28"/>
      <c r="D49" s="22"/>
    </row>
    <row r="50" spans="1:4">
      <c r="A50" s="47"/>
      <c r="B50" s="24"/>
      <c r="C50" s="28"/>
      <c r="D50" s="22"/>
    </row>
    <row r="51" spans="1:4">
      <c r="B51" s="24"/>
      <c r="C51" s="28"/>
      <c r="D51" s="22"/>
    </row>
  </sheetData>
  <mergeCells count="1">
    <mergeCell ref="A4:C4"/>
  </mergeCells>
  <pageMargins left="0.75" right="0.75" top="1" bottom="1" header="0.5" footer="0.5"/>
  <pageSetup scale="80"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workbookViewId="0"/>
  </sheetViews>
  <sheetFormatPr defaultRowHeight="12.75"/>
  <cols>
    <col min="1" max="1" width="15.5703125" customWidth="1"/>
    <col min="3" max="4" width="9.140625" style="286"/>
  </cols>
  <sheetData>
    <row r="1" spans="1:4" ht="15">
      <c r="A1" s="304" t="s">
        <v>523</v>
      </c>
      <c r="B1" s="304"/>
      <c r="C1" s="305"/>
      <c r="D1" s="305"/>
    </row>
    <row r="2" spans="1:4" ht="15">
      <c r="A2" s="304" t="s">
        <v>524</v>
      </c>
      <c r="B2" s="304"/>
      <c r="C2" s="305"/>
      <c r="D2" s="305"/>
    </row>
    <row r="3" spans="1:4" ht="15">
      <c r="A3" s="304"/>
      <c r="B3" s="304"/>
      <c r="C3" s="305"/>
      <c r="D3" s="305"/>
    </row>
    <row r="4" spans="1:4" ht="15">
      <c r="A4" s="304"/>
      <c r="B4" s="304"/>
      <c r="C4" s="305"/>
      <c r="D4" s="305"/>
    </row>
    <row r="5" spans="1:4" ht="15">
      <c r="A5" s="304"/>
      <c r="B5" s="304"/>
      <c r="C5" s="305" t="s">
        <v>36</v>
      </c>
      <c r="D5" s="305" t="s">
        <v>38</v>
      </c>
    </row>
    <row r="6" spans="1:4" ht="15">
      <c r="A6" s="304" t="s">
        <v>525</v>
      </c>
      <c r="B6" s="304" t="s">
        <v>526</v>
      </c>
      <c r="C6" s="305">
        <v>0.28999999999999998</v>
      </c>
      <c r="D6" s="305">
        <v>0.26</v>
      </c>
    </row>
    <row r="7" spans="1:4" ht="15">
      <c r="A7" s="304"/>
      <c r="B7" s="304" t="s">
        <v>501</v>
      </c>
      <c r="C7" s="305">
        <v>0.28000000000000003</v>
      </c>
      <c r="D7" s="305">
        <v>0.24</v>
      </c>
    </row>
    <row r="8" spans="1:4" ht="15">
      <c r="A8" s="304" t="s">
        <v>527</v>
      </c>
      <c r="B8" s="304" t="s">
        <v>526</v>
      </c>
      <c r="C8" s="305">
        <v>25.2</v>
      </c>
      <c r="D8" s="306">
        <v>35</v>
      </c>
    </row>
    <row r="9" spans="1:4" ht="15">
      <c r="A9" s="304"/>
      <c r="B9" s="304" t="s">
        <v>501</v>
      </c>
      <c r="C9" s="305">
        <v>25.6</v>
      </c>
      <c r="D9" s="305">
        <v>37.700000000000003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/>
  </sheetViews>
  <sheetFormatPr defaultRowHeight="12.75"/>
  <cols>
    <col min="1" max="1" width="25.7109375" customWidth="1"/>
    <col min="2" max="2" width="11.5703125" bestFit="1" customWidth="1"/>
    <col min="3" max="3" width="13.42578125" bestFit="1" customWidth="1"/>
    <col min="4" max="4" width="9.7109375" customWidth="1"/>
  </cols>
  <sheetData>
    <row r="1" spans="1:4" ht="15">
      <c r="A1" s="304" t="s">
        <v>528</v>
      </c>
      <c r="B1" s="304"/>
      <c r="C1" s="304"/>
      <c r="D1" s="304"/>
    </row>
    <row r="2" spans="1:4" ht="15">
      <c r="A2" s="304" t="s">
        <v>529</v>
      </c>
      <c r="B2" s="304"/>
      <c r="C2" s="304"/>
      <c r="D2" s="304"/>
    </row>
    <row r="3" spans="1:4" ht="15">
      <c r="A3" s="304"/>
      <c r="B3" s="304"/>
      <c r="C3" s="304"/>
      <c r="D3" s="304"/>
    </row>
    <row r="4" spans="1:4" ht="15">
      <c r="A4" s="304"/>
      <c r="B4" s="304"/>
      <c r="C4" s="304"/>
      <c r="D4" s="304"/>
    </row>
    <row r="5" spans="1:4" ht="15">
      <c r="A5" s="307"/>
      <c r="B5" s="305" t="s">
        <v>530</v>
      </c>
      <c r="C5" s="305" t="s">
        <v>531</v>
      </c>
      <c r="D5" s="305" t="s">
        <v>532</v>
      </c>
    </row>
    <row r="6" spans="1:4" ht="15">
      <c r="A6" s="304" t="s">
        <v>9</v>
      </c>
      <c r="B6" s="305">
        <v>239</v>
      </c>
      <c r="C6" s="305">
        <v>523</v>
      </c>
      <c r="D6" s="305"/>
    </row>
    <row r="7" spans="1:4" ht="15">
      <c r="A7" s="304" t="s">
        <v>533</v>
      </c>
      <c r="B7" s="305" t="s">
        <v>534</v>
      </c>
      <c r="C7" s="305" t="s">
        <v>535</v>
      </c>
      <c r="D7" s="305">
        <v>0.03</v>
      </c>
    </row>
    <row r="8" spans="1:4" ht="15">
      <c r="A8" s="304" t="s">
        <v>536</v>
      </c>
      <c r="B8" s="305" t="s">
        <v>537</v>
      </c>
      <c r="C8" s="305" t="s">
        <v>538</v>
      </c>
      <c r="D8" s="305">
        <v>0.18</v>
      </c>
    </row>
    <row r="9" spans="1:4" ht="15">
      <c r="A9" s="304" t="s">
        <v>539</v>
      </c>
      <c r="B9" s="305" t="s">
        <v>540</v>
      </c>
      <c r="C9" s="305" t="s">
        <v>541</v>
      </c>
      <c r="D9" s="305">
        <v>0.24</v>
      </c>
    </row>
    <row r="10" spans="1:4" ht="15">
      <c r="A10" s="304" t="s">
        <v>542</v>
      </c>
      <c r="B10" s="305" t="s">
        <v>543</v>
      </c>
      <c r="C10" s="305" t="s">
        <v>544</v>
      </c>
      <c r="D10" s="305">
        <v>0.5</v>
      </c>
    </row>
    <row r="11" spans="1:4" ht="15">
      <c r="A11" s="304" t="s">
        <v>545</v>
      </c>
      <c r="B11" s="305" t="s">
        <v>546</v>
      </c>
      <c r="C11" s="305" t="s">
        <v>547</v>
      </c>
      <c r="D11" s="305">
        <v>8.0000000000000002E-3</v>
      </c>
    </row>
    <row r="12" spans="1:4" ht="15">
      <c r="A12" s="304"/>
      <c r="B12" s="305"/>
      <c r="C12" s="305"/>
      <c r="D12" s="305"/>
    </row>
    <row r="13" spans="1:4" ht="15">
      <c r="A13" s="304" t="s">
        <v>548</v>
      </c>
      <c r="B13" s="305"/>
      <c r="C13" s="305"/>
      <c r="D13" s="3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7"/>
  <sheetViews>
    <sheetView showGridLines="0" zoomScaleNormal="100" workbookViewId="0">
      <selection activeCell="N33" sqref="N33"/>
    </sheetView>
  </sheetViews>
  <sheetFormatPr defaultRowHeight="15" customHeight="1"/>
  <cols>
    <col min="1" max="1" width="6.42578125" style="31" customWidth="1"/>
    <col min="2" max="2" width="10.42578125" style="23" customWidth="1"/>
    <col min="3" max="3" width="7.5703125" style="26" customWidth="1"/>
    <col min="4" max="4" width="8.42578125" style="26" bestFit="1" customWidth="1"/>
    <col min="5" max="5" width="8.28515625" style="26" customWidth="1"/>
    <col min="6" max="16384" width="9.140625" style="11"/>
  </cols>
  <sheetData>
    <row r="1" spans="1:5" ht="15" customHeight="1">
      <c r="A1" s="31" t="s">
        <v>631</v>
      </c>
    </row>
    <row r="2" spans="1:5" ht="15" customHeight="1">
      <c r="A2" s="31" t="s">
        <v>632</v>
      </c>
    </row>
    <row r="5" spans="1:5" ht="15" customHeight="1">
      <c r="A5" s="11"/>
      <c r="B5" s="23" t="s">
        <v>633</v>
      </c>
      <c r="C5" s="26" t="s">
        <v>634</v>
      </c>
      <c r="D5" s="23" t="s">
        <v>635</v>
      </c>
      <c r="E5" s="23" t="s">
        <v>71</v>
      </c>
    </row>
    <row r="6" spans="1:5" ht="15" customHeight="1">
      <c r="A6" s="31" t="s">
        <v>636</v>
      </c>
      <c r="B6" s="348">
        <v>121</v>
      </c>
      <c r="C6" s="348">
        <v>990</v>
      </c>
      <c r="D6" s="348">
        <v>0</v>
      </c>
      <c r="E6" s="30">
        <v>1114</v>
      </c>
    </row>
    <row r="7" spans="1:5" ht="15" customHeight="1">
      <c r="A7" s="31" t="s">
        <v>637</v>
      </c>
      <c r="B7" s="348">
        <v>78</v>
      </c>
      <c r="C7" s="348">
        <v>1933</v>
      </c>
      <c r="D7" s="348">
        <v>0</v>
      </c>
      <c r="E7" s="30">
        <v>2016</v>
      </c>
    </row>
    <row r="8" spans="1:5" ht="15" customHeight="1">
      <c r="A8" s="31" t="s">
        <v>638</v>
      </c>
      <c r="B8" s="348">
        <v>68</v>
      </c>
      <c r="C8" s="348">
        <v>3169</v>
      </c>
      <c r="D8" s="348">
        <v>0</v>
      </c>
      <c r="E8" s="30">
        <v>3245</v>
      </c>
    </row>
    <row r="9" spans="1:5" ht="15" customHeight="1">
      <c r="A9" s="31" t="s">
        <v>639</v>
      </c>
      <c r="B9" s="348">
        <v>63</v>
      </c>
      <c r="C9" s="348">
        <v>3728</v>
      </c>
      <c r="D9" s="348">
        <v>18</v>
      </c>
      <c r="E9" s="30">
        <f>SUM(B9:D9)</f>
        <v>3809</v>
      </c>
    </row>
    <row r="10" spans="1:5" ht="15" customHeight="1">
      <c r="A10" s="31" t="s">
        <v>640</v>
      </c>
      <c r="B10" s="348">
        <v>90</v>
      </c>
      <c r="C10" s="348">
        <v>3928</v>
      </c>
      <c r="D10" s="348">
        <v>38</v>
      </c>
      <c r="E10" s="30">
        <f t="shared" ref="E10:E37" si="0">SUM(B10:D10)</f>
        <v>4056</v>
      </c>
    </row>
    <row r="11" spans="1:5" ht="15" customHeight="1">
      <c r="A11" s="31" t="s">
        <v>641</v>
      </c>
      <c r="B11" s="348">
        <v>253</v>
      </c>
      <c r="C11" s="348">
        <v>4096</v>
      </c>
      <c r="D11" s="348">
        <v>134</v>
      </c>
      <c r="E11" s="30">
        <f t="shared" si="0"/>
        <v>4483</v>
      </c>
    </row>
    <row r="12" spans="1:5" ht="15" customHeight="1">
      <c r="A12" s="31" t="s">
        <v>642</v>
      </c>
      <c r="B12" s="348">
        <v>261</v>
      </c>
      <c r="C12" s="348">
        <v>4148</v>
      </c>
      <c r="D12" s="348">
        <v>218</v>
      </c>
      <c r="E12" s="30">
        <f t="shared" si="0"/>
        <v>4627</v>
      </c>
    </row>
    <row r="13" spans="1:5" ht="15" customHeight="1">
      <c r="A13" s="31" t="s">
        <v>643</v>
      </c>
      <c r="B13" s="348">
        <v>220</v>
      </c>
      <c r="C13" s="348">
        <v>4490</v>
      </c>
      <c r="D13" s="348">
        <v>325</v>
      </c>
      <c r="E13" s="30">
        <f t="shared" si="0"/>
        <v>5035</v>
      </c>
    </row>
    <row r="14" spans="1:5" ht="15" customHeight="1">
      <c r="A14" s="31" t="s">
        <v>644</v>
      </c>
      <c r="B14" s="348">
        <v>234</v>
      </c>
      <c r="C14" s="348">
        <v>4662</v>
      </c>
      <c r="D14" s="348">
        <v>318</v>
      </c>
      <c r="E14" s="30">
        <f t="shared" si="0"/>
        <v>5214</v>
      </c>
    </row>
    <row r="15" spans="1:5" ht="15" customHeight="1">
      <c r="A15" s="31" t="s">
        <v>645</v>
      </c>
      <c r="B15" s="348">
        <v>213</v>
      </c>
      <c r="C15" s="348">
        <v>5133</v>
      </c>
      <c r="D15" s="348">
        <v>461</v>
      </c>
      <c r="E15" s="30">
        <f t="shared" si="0"/>
        <v>5807</v>
      </c>
    </row>
    <row r="16" spans="1:5" ht="15" customHeight="1">
      <c r="A16" s="31" t="s">
        <v>646</v>
      </c>
      <c r="B16" s="348">
        <v>188</v>
      </c>
      <c r="C16" s="348">
        <v>5908</v>
      </c>
      <c r="D16" s="348">
        <v>614</v>
      </c>
      <c r="E16" s="30">
        <f t="shared" si="0"/>
        <v>6710</v>
      </c>
    </row>
    <row r="17" spans="1:5" ht="15" customHeight="1">
      <c r="A17" s="31" t="s">
        <v>647</v>
      </c>
      <c r="B17" s="348">
        <v>148</v>
      </c>
      <c r="C17" s="348">
        <v>6121</v>
      </c>
      <c r="D17" s="348">
        <v>833</v>
      </c>
      <c r="E17" s="30">
        <f t="shared" si="0"/>
        <v>7102</v>
      </c>
    </row>
    <row r="18" spans="1:5" ht="15" customHeight="1">
      <c r="A18" s="31" t="s">
        <v>648</v>
      </c>
      <c r="B18" s="348">
        <v>186</v>
      </c>
      <c r="C18" s="348">
        <v>6299</v>
      </c>
      <c r="D18" s="348">
        <v>1084</v>
      </c>
      <c r="E18" s="30">
        <f t="shared" si="0"/>
        <v>7569</v>
      </c>
    </row>
    <row r="19" spans="1:5" ht="15" customHeight="1">
      <c r="A19" s="31" t="s">
        <v>285</v>
      </c>
      <c r="B19" s="348">
        <v>211</v>
      </c>
      <c r="C19" s="348">
        <v>6723</v>
      </c>
      <c r="D19" s="348">
        <v>1020</v>
      </c>
      <c r="E19" s="30">
        <f t="shared" si="0"/>
        <v>7954</v>
      </c>
    </row>
    <row r="20" spans="1:5" ht="15" customHeight="1">
      <c r="A20" s="31" t="s">
        <v>649</v>
      </c>
      <c r="B20" s="348">
        <v>184</v>
      </c>
      <c r="C20" s="348">
        <v>6744</v>
      </c>
      <c r="D20" s="348">
        <v>1286</v>
      </c>
      <c r="E20" s="30">
        <f t="shared" si="0"/>
        <v>8214</v>
      </c>
    </row>
    <row r="21" spans="1:5" ht="15" customHeight="1">
      <c r="A21" s="31" t="s">
        <v>650</v>
      </c>
      <c r="B21" s="348">
        <v>396</v>
      </c>
      <c r="C21" s="348">
        <v>7294</v>
      </c>
      <c r="D21" s="348">
        <v>2075</v>
      </c>
      <c r="E21" s="30">
        <f t="shared" si="0"/>
        <v>9765</v>
      </c>
    </row>
    <row r="22" spans="1:5" ht="15" customHeight="1">
      <c r="A22" s="31" t="s">
        <v>651</v>
      </c>
      <c r="B22" s="348">
        <v>775</v>
      </c>
      <c r="C22" s="348">
        <v>6863</v>
      </c>
      <c r="D22" s="348">
        <v>2326</v>
      </c>
      <c r="E22" s="30">
        <f t="shared" si="0"/>
        <v>9964</v>
      </c>
    </row>
    <row r="23" spans="1:5" ht="15" customHeight="1">
      <c r="A23" s="31" t="s">
        <v>652</v>
      </c>
      <c r="B23" s="348">
        <v>322</v>
      </c>
      <c r="C23" s="348">
        <v>6217</v>
      </c>
      <c r="D23" s="348">
        <v>2276</v>
      </c>
      <c r="E23" s="30">
        <f t="shared" si="0"/>
        <v>8815</v>
      </c>
    </row>
    <row r="24" spans="1:5" ht="15" customHeight="1">
      <c r="A24" s="31" t="s">
        <v>653</v>
      </c>
      <c r="B24" s="348">
        <v>708</v>
      </c>
      <c r="C24" s="348">
        <v>5581</v>
      </c>
      <c r="D24" s="348">
        <v>2361</v>
      </c>
      <c r="E24" s="30">
        <f t="shared" si="0"/>
        <v>8650</v>
      </c>
    </row>
    <row r="25" spans="1:5" ht="15" customHeight="1">
      <c r="A25" s="31" t="s">
        <v>654</v>
      </c>
      <c r="B25" s="348">
        <v>909</v>
      </c>
      <c r="C25" s="348">
        <v>5409</v>
      </c>
      <c r="D25" s="348">
        <v>2339</v>
      </c>
      <c r="E25" s="30">
        <f t="shared" si="0"/>
        <v>8657</v>
      </c>
    </row>
    <row r="26" spans="1:5" ht="15" customHeight="1">
      <c r="A26" s="31" t="s">
        <v>655</v>
      </c>
      <c r="B26" s="348">
        <v>381</v>
      </c>
      <c r="C26" s="348">
        <v>5056</v>
      </c>
      <c r="D26" s="348">
        <v>2361</v>
      </c>
      <c r="E26" s="30">
        <f t="shared" si="0"/>
        <v>7798</v>
      </c>
    </row>
    <row r="27" spans="1:5" ht="15" customHeight="1">
      <c r="A27" s="31" t="s">
        <v>656</v>
      </c>
      <c r="B27" s="348">
        <v>359</v>
      </c>
      <c r="C27" s="348">
        <v>5043</v>
      </c>
      <c r="D27" s="348">
        <v>2394</v>
      </c>
      <c r="E27" s="30">
        <f t="shared" si="0"/>
        <v>7796</v>
      </c>
    </row>
    <row r="28" spans="1:5" ht="15" customHeight="1">
      <c r="A28" s="31" t="s">
        <v>265</v>
      </c>
      <c r="B28" s="348">
        <v>247</v>
      </c>
      <c r="C28" s="348">
        <v>4735</v>
      </c>
      <c r="D28" s="348">
        <v>2250</v>
      </c>
      <c r="E28" s="30">
        <f t="shared" si="0"/>
        <v>7232</v>
      </c>
    </row>
    <row r="29" spans="1:5" ht="15" customHeight="1">
      <c r="A29" s="31" t="s">
        <v>382</v>
      </c>
      <c r="B29" s="348">
        <v>408</v>
      </c>
      <c r="C29" s="348">
        <v>4803</v>
      </c>
      <c r="D29" s="348">
        <v>2216</v>
      </c>
      <c r="E29" s="30">
        <f t="shared" si="0"/>
        <v>7427</v>
      </c>
    </row>
    <row r="30" spans="1:5" ht="15" customHeight="1">
      <c r="A30" s="31" t="s">
        <v>282</v>
      </c>
      <c r="B30" s="348">
        <v>464</v>
      </c>
      <c r="C30" s="348">
        <v>4801</v>
      </c>
      <c r="D30" s="348">
        <v>2225</v>
      </c>
      <c r="E30" s="30">
        <f t="shared" si="0"/>
        <v>7490</v>
      </c>
    </row>
    <row r="31" spans="1:5" ht="15" customHeight="1">
      <c r="A31" s="31" t="s">
        <v>252</v>
      </c>
      <c r="B31" s="348">
        <v>413</v>
      </c>
      <c r="C31" s="348">
        <v>4803</v>
      </c>
      <c r="D31" s="348">
        <v>2063</v>
      </c>
      <c r="E31" s="30">
        <f t="shared" si="0"/>
        <v>7279</v>
      </c>
    </row>
    <row r="32" spans="1:5" ht="15" customHeight="1">
      <c r="A32" s="31" t="s">
        <v>253</v>
      </c>
      <c r="B32" s="348">
        <v>400</v>
      </c>
      <c r="C32" s="348">
        <v>4561</v>
      </c>
      <c r="D32" s="348">
        <v>2112</v>
      </c>
      <c r="E32" s="30">
        <f t="shared" si="0"/>
        <v>7073</v>
      </c>
    </row>
    <row r="33" spans="1:5" ht="15" customHeight="1">
      <c r="A33" s="31" t="s">
        <v>254</v>
      </c>
      <c r="B33" s="348">
        <v>422</v>
      </c>
      <c r="C33" s="348">
        <v>4359</v>
      </c>
      <c r="D33" s="348">
        <v>2085</v>
      </c>
      <c r="E33" s="30">
        <f t="shared" si="0"/>
        <v>6866</v>
      </c>
    </row>
    <row r="34" spans="1:5" ht="15" customHeight="1">
      <c r="A34" s="31" t="s">
        <v>255</v>
      </c>
      <c r="B34" s="348">
        <v>510</v>
      </c>
      <c r="C34" s="348">
        <v>4429</v>
      </c>
      <c r="D34" s="348">
        <v>2093</v>
      </c>
      <c r="E34" s="30">
        <f t="shared" si="0"/>
        <v>7032</v>
      </c>
    </row>
    <row r="35" spans="1:5" ht="15" customHeight="1">
      <c r="A35" s="31" t="s">
        <v>256</v>
      </c>
      <c r="B35" s="348">
        <v>551</v>
      </c>
      <c r="C35" s="348">
        <v>4835</v>
      </c>
      <c r="D35" s="348">
        <v>2168</v>
      </c>
      <c r="E35" s="30">
        <f t="shared" si="0"/>
        <v>7554</v>
      </c>
    </row>
    <row r="36" spans="1:5" ht="15" customHeight="1">
      <c r="A36" s="31" t="s">
        <v>257</v>
      </c>
      <c r="B36" s="348">
        <v>680</v>
      </c>
      <c r="C36" s="348">
        <v>5080</v>
      </c>
      <c r="D36" s="348">
        <v>2117</v>
      </c>
      <c r="E36" s="30">
        <f t="shared" si="0"/>
        <v>7877</v>
      </c>
    </row>
    <row r="37" spans="1:5" ht="15" customHeight="1">
      <c r="A37" s="31" t="s">
        <v>258</v>
      </c>
      <c r="B37" s="348">
        <v>770</v>
      </c>
      <c r="C37" s="348">
        <v>5307</v>
      </c>
      <c r="D37" s="348">
        <v>2131</v>
      </c>
      <c r="E37" s="30">
        <f t="shared" si="0"/>
        <v>8208</v>
      </c>
    </row>
    <row r="38" spans="1:5" ht="15" customHeight="1">
      <c r="A38" s="84"/>
      <c r="B38" s="349"/>
      <c r="C38" s="28"/>
      <c r="D38" s="28"/>
      <c r="E38" s="28"/>
    </row>
    <row r="39" spans="1:5" ht="15" customHeight="1">
      <c r="B39" s="30"/>
      <c r="C39" s="28"/>
      <c r="D39" s="28"/>
      <c r="E39" s="28"/>
    </row>
    <row r="40" spans="1:5" ht="15" customHeight="1">
      <c r="B40" s="30"/>
      <c r="C40" s="28"/>
      <c r="D40" s="28"/>
      <c r="E40" s="28"/>
    </row>
    <row r="42" spans="1:5" ht="15" customHeight="1">
      <c r="D42" s="31"/>
      <c r="E42" s="31"/>
    </row>
    <row r="45" spans="1:5" ht="15" customHeight="1">
      <c r="B45" s="349"/>
      <c r="C45" s="28"/>
      <c r="D45" s="28"/>
      <c r="E45" s="28"/>
    </row>
    <row r="46" spans="1:5" ht="15" customHeight="1">
      <c r="B46" s="349"/>
      <c r="C46" s="28"/>
      <c r="D46" s="28"/>
      <c r="E46" s="28"/>
    </row>
    <row r="47" spans="1:5" ht="15" customHeight="1">
      <c r="A47" s="84"/>
      <c r="B47" s="349"/>
      <c r="C47" s="28"/>
      <c r="D47" s="28"/>
      <c r="E47" s="28"/>
    </row>
    <row r="48" spans="1:5">
      <c r="A48" s="84"/>
      <c r="B48" s="349"/>
      <c r="C48" s="28"/>
      <c r="D48" s="28"/>
      <c r="E48" s="28"/>
    </row>
    <row r="49" spans="1:5">
      <c r="A49" s="84"/>
      <c r="B49" s="349"/>
      <c r="C49" s="28"/>
      <c r="D49" s="28"/>
      <c r="E49" s="28"/>
    </row>
    <row r="50" spans="1:5">
      <c r="A50" s="84"/>
      <c r="B50" s="349"/>
      <c r="C50" s="28"/>
      <c r="D50" s="28"/>
      <c r="E50" s="28"/>
    </row>
    <row r="51" spans="1:5">
      <c r="A51" s="84"/>
      <c r="B51" s="349"/>
      <c r="C51" s="28"/>
      <c r="D51" s="28"/>
      <c r="E51" s="28"/>
    </row>
    <row r="52" spans="1:5">
      <c r="A52" s="84"/>
      <c r="B52" s="349"/>
      <c r="C52" s="28"/>
      <c r="D52" s="28"/>
      <c r="E52" s="28"/>
    </row>
    <row r="53" spans="1:5">
      <c r="A53" s="84"/>
      <c r="B53" s="349"/>
      <c r="C53" s="28"/>
      <c r="D53" s="28"/>
      <c r="E53" s="28"/>
    </row>
    <row r="54" spans="1:5">
      <c r="A54" s="84"/>
      <c r="B54" s="349"/>
      <c r="C54" s="28"/>
      <c r="D54" s="28"/>
      <c r="E54" s="28"/>
    </row>
    <row r="55" spans="1:5">
      <c r="A55" s="84"/>
      <c r="B55" s="349"/>
      <c r="C55" s="28"/>
      <c r="D55" s="28"/>
      <c r="E55" s="28"/>
    </row>
    <row r="56" spans="1:5">
      <c r="A56" s="84"/>
      <c r="B56" s="349"/>
      <c r="C56" s="28"/>
      <c r="D56" s="28"/>
      <c r="E56" s="28"/>
    </row>
    <row r="57" spans="1:5">
      <c r="A57" s="84"/>
      <c r="B57" s="349"/>
      <c r="C57" s="28"/>
      <c r="D57" s="28"/>
      <c r="E57" s="28"/>
    </row>
    <row r="58" spans="1:5">
      <c r="A58" s="84"/>
      <c r="B58" s="349"/>
      <c r="C58" s="28"/>
      <c r="D58" s="28"/>
      <c r="E58" s="28"/>
    </row>
    <row r="59" spans="1:5">
      <c r="A59" s="84"/>
      <c r="B59" s="349"/>
      <c r="C59" s="28"/>
      <c r="D59" s="28"/>
      <c r="E59" s="28"/>
    </row>
    <row r="60" spans="1:5">
      <c r="A60" s="84"/>
      <c r="B60" s="349"/>
      <c r="C60" s="28"/>
      <c r="D60" s="28"/>
      <c r="E60" s="28"/>
    </row>
    <row r="61" spans="1:5">
      <c r="A61" s="84"/>
      <c r="B61" s="349"/>
      <c r="C61" s="28"/>
      <c r="D61" s="28"/>
      <c r="E61" s="28"/>
    </row>
    <row r="62" spans="1:5">
      <c r="A62" s="84"/>
      <c r="B62" s="349"/>
      <c r="C62" s="28"/>
      <c r="D62" s="28"/>
      <c r="E62" s="28"/>
    </row>
    <row r="63" spans="1:5">
      <c r="A63" s="84"/>
      <c r="B63" s="349"/>
      <c r="C63" s="28"/>
      <c r="D63" s="28"/>
      <c r="E63" s="28"/>
    </row>
    <row r="64" spans="1:5">
      <c r="A64" s="84"/>
      <c r="B64" s="349"/>
      <c r="C64" s="28"/>
      <c r="D64" s="28"/>
      <c r="E64" s="28"/>
    </row>
    <row r="65" spans="1:5">
      <c r="A65" s="84"/>
      <c r="B65" s="349"/>
      <c r="C65" s="28"/>
      <c r="D65" s="28"/>
      <c r="E65" s="28"/>
    </row>
    <row r="66" spans="1:5">
      <c r="A66" s="84"/>
      <c r="B66" s="349"/>
      <c r="C66" s="28"/>
      <c r="D66" s="28"/>
      <c r="E66" s="28"/>
    </row>
    <row r="67" spans="1:5">
      <c r="A67" s="84"/>
      <c r="B67" s="349"/>
      <c r="C67" s="28"/>
      <c r="D67" s="28"/>
      <c r="E67" s="28"/>
    </row>
    <row r="68" spans="1:5">
      <c r="A68" s="84"/>
      <c r="B68" s="349"/>
      <c r="C68" s="28"/>
      <c r="D68" s="28"/>
      <c r="E68" s="28"/>
    </row>
    <row r="69" spans="1:5">
      <c r="A69" s="84"/>
      <c r="B69" s="349"/>
      <c r="C69" s="28"/>
      <c r="D69" s="28"/>
      <c r="E69" s="28"/>
    </row>
    <row r="70" spans="1:5">
      <c r="A70" s="84"/>
      <c r="B70" s="349"/>
      <c r="C70" s="28"/>
      <c r="D70" s="28"/>
      <c r="E70" s="28"/>
    </row>
    <row r="71" spans="1:5">
      <c r="A71" s="84"/>
      <c r="B71" s="349"/>
      <c r="C71" s="28"/>
      <c r="D71" s="28"/>
      <c r="E71" s="28"/>
    </row>
    <row r="72" spans="1:5">
      <c r="A72" s="84"/>
      <c r="B72" s="349"/>
      <c r="C72" s="28"/>
      <c r="D72" s="28"/>
      <c r="E72" s="28"/>
    </row>
    <row r="73" spans="1:5">
      <c r="A73" s="84"/>
      <c r="B73" s="349"/>
      <c r="C73" s="28"/>
      <c r="D73" s="28"/>
      <c r="E73" s="28"/>
    </row>
    <row r="74" spans="1:5">
      <c r="A74" s="84"/>
      <c r="B74" s="349"/>
      <c r="C74" s="28"/>
      <c r="D74" s="28"/>
      <c r="E74" s="28"/>
    </row>
    <row r="75" spans="1:5">
      <c r="A75" s="84"/>
      <c r="B75" s="349"/>
      <c r="C75" s="28"/>
      <c r="D75" s="28"/>
      <c r="E75" s="28"/>
    </row>
    <row r="76" spans="1:5">
      <c r="B76" s="349"/>
      <c r="C76" s="28"/>
      <c r="D76" s="28"/>
      <c r="E76" s="28"/>
    </row>
    <row r="77" spans="1:5">
      <c r="B77" s="349"/>
      <c r="C77" s="28"/>
      <c r="D77" s="28"/>
      <c r="E77" s="28"/>
    </row>
    <row r="78" spans="1:5">
      <c r="B78" s="349"/>
    </row>
    <row r="79" spans="1:5">
      <c r="B79" s="349"/>
    </row>
    <row r="80" spans="1:5">
      <c r="A80" s="11"/>
      <c r="B80" s="11"/>
      <c r="C80" s="11"/>
      <c r="D80" s="11"/>
      <c r="E80" s="11"/>
    </row>
    <row r="81" spans="1:5">
      <c r="D81" s="31"/>
      <c r="E81" s="31"/>
    </row>
    <row r="84" spans="1:5">
      <c r="B84" s="349"/>
      <c r="C84" s="28"/>
      <c r="D84" s="28"/>
      <c r="E84" s="28"/>
    </row>
    <row r="85" spans="1:5">
      <c r="B85" s="349"/>
      <c r="C85" s="28"/>
      <c r="D85" s="28"/>
      <c r="E85" s="28"/>
    </row>
    <row r="86" spans="1:5">
      <c r="A86" s="84"/>
      <c r="B86" s="349"/>
      <c r="C86" s="28"/>
      <c r="D86" s="28"/>
      <c r="E86" s="28"/>
    </row>
    <row r="87" spans="1:5">
      <c r="A87" s="84"/>
      <c r="B87" s="349"/>
      <c r="C87" s="28"/>
      <c r="D87" s="28"/>
      <c r="E87" s="28"/>
    </row>
    <row r="88" spans="1:5">
      <c r="A88" s="84"/>
      <c r="B88" s="349"/>
      <c r="C88" s="28"/>
      <c r="D88" s="28"/>
      <c r="E88" s="28"/>
    </row>
    <row r="89" spans="1:5">
      <c r="A89" s="84"/>
      <c r="B89" s="349"/>
      <c r="C89" s="28"/>
      <c r="D89" s="28"/>
      <c r="E89" s="28"/>
    </row>
    <row r="90" spans="1:5">
      <c r="A90" s="84"/>
      <c r="B90" s="349"/>
      <c r="C90" s="28"/>
      <c r="D90" s="28"/>
      <c r="E90" s="28"/>
    </row>
    <row r="91" spans="1:5">
      <c r="A91" s="84"/>
      <c r="B91" s="349"/>
      <c r="C91" s="28"/>
      <c r="D91" s="28"/>
      <c r="E91" s="28"/>
    </row>
    <row r="92" spans="1:5">
      <c r="A92" s="84"/>
      <c r="B92" s="349"/>
      <c r="C92" s="28"/>
      <c r="D92" s="28"/>
      <c r="E92" s="28"/>
    </row>
    <row r="93" spans="1:5">
      <c r="A93" s="84"/>
      <c r="B93" s="349"/>
      <c r="C93" s="28"/>
      <c r="D93" s="28"/>
      <c r="E93" s="28"/>
    </row>
    <row r="94" spans="1:5">
      <c r="A94" s="84"/>
      <c r="B94" s="349"/>
      <c r="C94" s="28"/>
      <c r="D94" s="28"/>
      <c r="E94" s="28"/>
    </row>
    <row r="95" spans="1:5">
      <c r="A95" s="84"/>
      <c r="B95" s="349"/>
      <c r="C95" s="28"/>
      <c r="D95" s="28"/>
      <c r="E95" s="28"/>
    </row>
    <row r="96" spans="1:5">
      <c r="A96" s="84"/>
      <c r="B96" s="349"/>
      <c r="C96" s="28"/>
      <c r="D96" s="28"/>
      <c r="E96" s="28"/>
    </row>
    <row r="97" spans="1:5">
      <c r="A97" s="84"/>
      <c r="B97" s="349"/>
      <c r="C97" s="28"/>
      <c r="D97" s="28"/>
      <c r="E97" s="28"/>
    </row>
    <row r="98" spans="1:5">
      <c r="A98" s="84"/>
      <c r="B98" s="349"/>
      <c r="C98" s="28"/>
      <c r="D98" s="28"/>
      <c r="E98" s="28"/>
    </row>
    <row r="99" spans="1:5">
      <c r="A99" s="84"/>
      <c r="B99" s="349"/>
      <c r="C99" s="28"/>
      <c r="D99" s="28"/>
      <c r="E99" s="28"/>
    </row>
    <row r="100" spans="1:5">
      <c r="A100" s="84"/>
      <c r="B100" s="349"/>
      <c r="C100" s="28"/>
      <c r="D100" s="28"/>
      <c r="E100" s="28"/>
    </row>
    <row r="101" spans="1:5">
      <c r="A101" s="84"/>
      <c r="B101" s="349"/>
      <c r="C101" s="28"/>
      <c r="D101" s="28"/>
      <c r="E101" s="28"/>
    </row>
    <row r="102" spans="1:5">
      <c r="A102" s="84"/>
      <c r="B102" s="349"/>
      <c r="C102" s="28"/>
      <c r="D102" s="28"/>
      <c r="E102" s="28"/>
    </row>
    <row r="103" spans="1:5">
      <c r="A103" s="84"/>
      <c r="B103" s="349"/>
      <c r="C103" s="28"/>
      <c r="D103" s="28"/>
      <c r="E103" s="28"/>
    </row>
    <row r="104" spans="1:5">
      <c r="A104" s="84"/>
      <c r="B104" s="349"/>
      <c r="C104" s="28"/>
      <c r="D104" s="28"/>
      <c r="E104" s="28"/>
    </row>
    <row r="105" spans="1:5">
      <c r="A105" s="84"/>
      <c r="B105" s="349"/>
      <c r="C105" s="28"/>
      <c r="D105" s="28"/>
      <c r="E105" s="28"/>
    </row>
    <row r="106" spans="1:5">
      <c r="A106" s="84"/>
      <c r="B106" s="349"/>
      <c r="C106" s="28"/>
      <c r="D106" s="28"/>
      <c r="E106" s="28"/>
    </row>
    <row r="107" spans="1:5">
      <c r="A107" s="84"/>
      <c r="B107" s="349"/>
      <c r="C107" s="28"/>
      <c r="D107" s="28"/>
      <c r="E107" s="28"/>
    </row>
    <row r="108" spans="1:5">
      <c r="A108" s="84"/>
      <c r="B108" s="349"/>
      <c r="C108" s="28"/>
      <c r="D108" s="28"/>
      <c r="E108" s="28"/>
    </row>
    <row r="109" spans="1:5">
      <c r="A109" s="84"/>
      <c r="B109" s="349"/>
      <c r="C109" s="28"/>
      <c r="D109" s="28"/>
      <c r="E109" s="28"/>
    </row>
    <row r="110" spans="1:5">
      <c r="A110" s="84"/>
      <c r="B110" s="349"/>
      <c r="C110" s="28"/>
      <c r="D110" s="28"/>
      <c r="E110" s="28"/>
    </row>
    <row r="111" spans="1:5">
      <c r="B111" s="349"/>
      <c r="C111" s="28"/>
      <c r="D111" s="28"/>
      <c r="E111" s="28"/>
    </row>
    <row r="112" spans="1:5">
      <c r="B112" s="349"/>
      <c r="C112" s="28"/>
    </row>
    <row r="113" spans="1:5">
      <c r="A113" s="84"/>
      <c r="B113" s="349"/>
    </row>
    <row r="114" spans="1:5">
      <c r="B114" s="349"/>
      <c r="C114" s="28"/>
      <c r="D114" s="28"/>
      <c r="E114" s="28"/>
    </row>
    <row r="115" spans="1:5">
      <c r="B115" s="349"/>
      <c r="C115" s="28"/>
      <c r="D115" s="28"/>
      <c r="E115" s="28"/>
    </row>
    <row r="116" spans="1:5">
      <c r="B116" s="349"/>
      <c r="C116" s="28"/>
      <c r="D116" s="28"/>
      <c r="E116" s="28"/>
    </row>
    <row r="117" spans="1:5">
      <c r="B117" s="30"/>
      <c r="C117" s="28"/>
    </row>
  </sheetData>
  <pageMargins left="0.7" right="0.7" top="0.75" bottom="0.75" header="0.3" footer="0.3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showGridLines="0" zoomScaleNormal="100" workbookViewId="0"/>
  </sheetViews>
  <sheetFormatPr defaultRowHeight="15"/>
  <cols>
    <col min="1" max="1" width="15.42578125" style="113" customWidth="1"/>
    <col min="2" max="2" width="10.7109375" style="30" customWidth="1"/>
    <col min="3" max="3" width="8.7109375" style="79" customWidth="1"/>
    <col min="4" max="4" width="6.28515625" style="79" customWidth="1"/>
    <col min="5" max="5" width="8.5703125" style="79" customWidth="1"/>
    <col min="6" max="6" width="10.7109375" style="26" customWidth="1"/>
    <col min="7" max="7" width="8.42578125" style="26" bestFit="1" customWidth="1"/>
    <col min="8" max="8" width="10.5703125" style="79" customWidth="1"/>
    <col min="9" max="9" width="7.28515625" style="308" customWidth="1"/>
    <col min="10" max="10" width="6.42578125" style="11" bestFit="1" customWidth="1"/>
    <col min="11" max="11" width="26.85546875" style="11" customWidth="1"/>
    <col min="12" max="13" width="9.28515625" style="26" bestFit="1" customWidth="1"/>
    <col min="14" max="14" width="9.140625" style="26"/>
    <col min="15" max="16384" width="9.140625" style="11"/>
  </cols>
  <sheetData>
    <row r="1" spans="1:14">
      <c r="A1" s="79" t="s">
        <v>549</v>
      </c>
      <c r="D1" s="79" t="s">
        <v>96</v>
      </c>
      <c r="F1" s="79"/>
    </row>
    <row r="2" spans="1:14">
      <c r="A2" s="79" t="s">
        <v>550</v>
      </c>
    </row>
    <row r="3" spans="1:14">
      <c r="A3" s="79"/>
    </row>
    <row r="4" spans="1:14">
      <c r="A4" s="309"/>
      <c r="B4" s="310"/>
      <c r="C4" s="311"/>
      <c r="D4" s="311"/>
      <c r="E4" s="311"/>
      <c r="F4" s="311"/>
      <c r="G4" s="312"/>
      <c r="H4" s="311"/>
      <c r="I4" s="313"/>
      <c r="J4" s="311"/>
      <c r="K4" s="311"/>
    </row>
    <row r="5" spans="1:14">
      <c r="A5" s="79" t="s">
        <v>551</v>
      </c>
      <c r="B5" s="30" t="s">
        <v>552</v>
      </c>
      <c r="C5" s="23" t="s">
        <v>553</v>
      </c>
      <c r="D5" s="26" t="s">
        <v>10</v>
      </c>
      <c r="F5" s="79" t="s">
        <v>554</v>
      </c>
      <c r="G5" s="26" t="s">
        <v>552</v>
      </c>
      <c r="H5" s="23" t="s">
        <v>553</v>
      </c>
      <c r="I5" s="26" t="s">
        <v>10</v>
      </c>
      <c r="J5" s="79"/>
      <c r="K5" s="314" t="s">
        <v>555</v>
      </c>
      <c r="L5" s="26" t="s">
        <v>552</v>
      </c>
      <c r="M5" s="23" t="s">
        <v>553</v>
      </c>
      <c r="N5" s="26" t="s">
        <v>10</v>
      </c>
    </row>
    <row r="6" spans="1:14">
      <c r="A6" s="113" t="s">
        <v>556</v>
      </c>
      <c r="B6" s="30">
        <v>3791</v>
      </c>
      <c r="C6" s="30">
        <v>272702</v>
      </c>
      <c r="D6" s="315">
        <f>C6/$C$11*100</f>
        <v>65.841898511988845</v>
      </c>
      <c r="E6" s="316"/>
      <c r="F6" s="47" t="s">
        <v>392</v>
      </c>
      <c r="G6" s="30">
        <v>1747</v>
      </c>
      <c r="H6" s="30">
        <v>126763</v>
      </c>
      <c r="I6" s="28">
        <f>H6/H11*100</f>
        <v>46.48407419087502</v>
      </c>
      <c r="J6" s="127"/>
      <c r="K6" s="11" t="s">
        <v>557</v>
      </c>
      <c r="L6" s="26">
        <v>101</v>
      </c>
      <c r="M6" s="30">
        <v>6803</v>
      </c>
      <c r="N6" s="28">
        <f t="shared" ref="N6:N13" si="0">M6/$M$15*100</f>
        <v>13.854832797034744</v>
      </c>
    </row>
    <row r="7" spans="1:14">
      <c r="A7" s="113" t="s">
        <v>558</v>
      </c>
      <c r="B7" s="30">
        <v>665</v>
      </c>
      <c r="C7" s="30">
        <v>49102</v>
      </c>
      <c r="D7" s="315">
        <f>C7/$C$11*100</f>
        <v>11.855317895489128</v>
      </c>
      <c r="E7" s="127"/>
      <c r="F7" s="47" t="s">
        <v>393</v>
      </c>
      <c r="G7" s="30">
        <v>215</v>
      </c>
      <c r="H7" s="30">
        <v>13195</v>
      </c>
      <c r="I7" s="28">
        <f>H7/H11*100</f>
        <v>4.8386150449941701</v>
      </c>
      <c r="J7" s="316"/>
      <c r="K7" s="11" t="s">
        <v>559</v>
      </c>
      <c r="L7" s="26">
        <v>109</v>
      </c>
      <c r="M7" s="30">
        <v>7722</v>
      </c>
      <c r="N7" s="28">
        <f t="shared" si="0"/>
        <v>15.726446987902735</v>
      </c>
    </row>
    <row r="8" spans="1:14">
      <c r="A8" s="113" t="s">
        <v>560</v>
      </c>
      <c r="B8" s="30">
        <v>765</v>
      </c>
      <c r="C8" s="30">
        <v>36034</v>
      </c>
      <c r="D8" s="315">
        <f>C8/$C$11*100</f>
        <v>8.7001451070436069</v>
      </c>
      <c r="E8" s="127"/>
      <c r="F8" s="47" t="s">
        <v>391</v>
      </c>
      <c r="G8" s="30">
        <v>1829</v>
      </c>
      <c r="H8" s="30">
        <v>132744</v>
      </c>
      <c r="I8" s="28">
        <f>H8/H11*100</f>
        <v>48.677310764130809</v>
      </c>
      <c r="J8" s="127"/>
      <c r="K8" s="308" t="s">
        <v>561</v>
      </c>
      <c r="L8" s="26">
        <v>40</v>
      </c>
      <c r="M8" s="30">
        <v>3811</v>
      </c>
      <c r="N8" s="28">
        <f t="shared" si="0"/>
        <v>7.7613946478758509</v>
      </c>
    </row>
    <row r="9" spans="1:14">
      <c r="A9" s="113" t="s">
        <v>562</v>
      </c>
      <c r="B9" s="30">
        <v>788</v>
      </c>
      <c r="C9" s="30">
        <v>56339</v>
      </c>
      <c r="D9" s="315">
        <f>C9/$C$11*100</f>
        <v>13.60263848547843</v>
      </c>
      <c r="E9" s="127"/>
      <c r="F9" s="31"/>
      <c r="G9" s="23"/>
      <c r="H9" s="118"/>
      <c r="I9" s="28"/>
      <c r="J9" s="127"/>
      <c r="K9" s="11" t="s">
        <v>563</v>
      </c>
      <c r="L9" s="26">
        <v>100</v>
      </c>
      <c r="M9" s="30">
        <v>6594</v>
      </c>
      <c r="N9" s="28">
        <f t="shared" si="0"/>
        <v>13.429188220439087</v>
      </c>
    </row>
    <row r="10" spans="1:14">
      <c r="C10" s="31"/>
      <c r="D10" s="317"/>
      <c r="E10" s="127"/>
      <c r="F10" s="79"/>
      <c r="H10" s="26"/>
      <c r="I10" s="26"/>
      <c r="J10" s="127"/>
      <c r="K10" s="11" t="s">
        <v>564</v>
      </c>
      <c r="L10" s="26">
        <v>48</v>
      </c>
      <c r="M10" s="30">
        <v>4662</v>
      </c>
      <c r="N10" s="28">
        <f t="shared" si="0"/>
        <v>9.4945216080811363</v>
      </c>
    </row>
    <row r="11" spans="1:14">
      <c r="A11" s="113" t="s">
        <v>186</v>
      </c>
      <c r="B11" s="30">
        <v>6009</v>
      </c>
      <c r="C11" s="30">
        <v>414177</v>
      </c>
      <c r="D11" s="315">
        <f>SUM(D6:D10)</f>
        <v>100</v>
      </c>
      <c r="E11" s="127"/>
      <c r="F11" s="79" t="s">
        <v>186</v>
      </c>
      <c r="G11" s="42">
        <v>3791</v>
      </c>
      <c r="H11" s="314">
        <v>272702</v>
      </c>
      <c r="I11" s="132">
        <f>SUM(I6:I9)</f>
        <v>100</v>
      </c>
      <c r="J11" s="127"/>
      <c r="K11" s="11" t="s">
        <v>565</v>
      </c>
      <c r="L11" s="26">
        <v>146</v>
      </c>
      <c r="M11" s="30">
        <v>11453</v>
      </c>
      <c r="N11" s="28">
        <f t="shared" si="0"/>
        <v>23.324915482057758</v>
      </c>
    </row>
    <row r="12" spans="1:14">
      <c r="C12" s="23"/>
      <c r="D12" s="127"/>
      <c r="E12" s="127"/>
      <c r="F12" s="79"/>
      <c r="H12" s="26"/>
      <c r="I12" s="26"/>
      <c r="J12" s="127"/>
      <c r="K12" s="11" t="s">
        <v>566</v>
      </c>
      <c r="L12" s="26">
        <v>30</v>
      </c>
      <c r="M12" s="30">
        <v>2062</v>
      </c>
      <c r="N12" s="28">
        <f t="shared" si="0"/>
        <v>4.1994216121542909</v>
      </c>
    </row>
    <row r="13" spans="1:14">
      <c r="C13" s="31"/>
      <c r="D13" s="318"/>
      <c r="F13" s="79"/>
      <c r="H13" s="26"/>
      <c r="I13" s="26"/>
      <c r="J13" s="316"/>
      <c r="K13" s="11" t="s">
        <v>567</v>
      </c>
      <c r="L13" s="111">
        <v>91</v>
      </c>
      <c r="M13" s="26">
        <v>5995</v>
      </c>
      <c r="N13" s="28">
        <f t="shared" si="0"/>
        <v>12.2092786444544</v>
      </c>
    </row>
    <row r="14" spans="1:14">
      <c r="C14" s="31"/>
      <c r="D14" s="315"/>
      <c r="E14" s="316"/>
      <c r="F14" s="79"/>
      <c r="H14" s="26"/>
      <c r="I14" s="26"/>
      <c r="J14" s="79"/>
      <c r="L14" s="111"/>
    </row>
    <row r="15" spans="1:14">
      <c r="C15" s="31"/>
      <c r="D15" s="315"/>
      <c r="E15" s="316"/>
      <c r="F15" s="79"/>
      <c r="H15" s="26"/>
      <c r="I15" s="26"/>
      <c r="J15" s="316"/>
      <c r="K15" s="79" t="s">
        <v>186</v>
      </c>
      <c r="L15" s="128">
        <v>665</v>
      </c>
      <c r="M15" s="128">
        <v>49102</v>
      </c>
      <c r="N15" s="132">
        <f>SUM(N6:N13)</f>
        <v>100.00000000000001</v>
      </c>
    </row>
    <row r="16" spans="1:14">
      <c r="C16" s="31"/>
      <c r="D16" s="315"/>
      <c r="E16" s="316"/>
      <c r="F16" s="79"/>
      <c r="H16" s="26"/>
      <c r="I16" s="26"/>
      <c r="J16" s="316"/>
      <c r="K16" s="79"/>
      <c r="L16" s="319"/>
      <c r="M16" s="132"/>
    </row>
    <row r="17" spans="1:13">
      <c r="C17" s="31"/>
      <c r="D17" s="315"/>
      <c r="E17" s="316"/>
      <c r="F17" s="79"/>
      <c r="H17" s="26"/>
      <c r="I17" s="26"/>
      <c r="J17" s="316"/>
      <c r="K17" s="79"/>
      <c r="L17" s="319"/>
      <c r="M17" s="132"/>
    </row>
    <row r="18" spans="1:13">
      <c r="A18" s="79"/>
      <c r="C18" s="26" t="s">
        <v>10</v>
      </c>
      <c r="D18" s="127"/>
      <c r="E18" s="127"/>
      <c r="F18" s="11"/>
      <c r="H18" s="127"/>
      <c r="I18" s="12"/>
    </row>
    <row r="19" spans="1:13">
      <c r="A19" s="79" t="s">
        <v>551</v>
      </c>
      <c r="B19" s="30" t="s">
        <v>568</v>
      </c>
      <c r="C19" s="26" t="s">
        <v>569</v>
      </c>
      <c r="I19" s="26"/>
      <c r="K19" s="26"/>
    </row>
    <row r="20" spans="1:13">
      <c r="A20" s="79" t="s">
        <v>556</v>
      </c>
      <c r="B20" s="30">
        <f>B6</f>
        <v>3791</v>
      </c>
      <c r="C20" s="28">
        <f>B20/B24*100</f>
        <v>63.088700282908974</v>
      </c>
      <c r="E20" s="47"/>
      <c r="F20" s="93"/>
      <c r="G20" s="46"/>
      <c r="I20" s="31"/>
      <c r="J20" s="93"/>
      <c r="K20" s="26"/>
    </row>
    <row r="21" spans="1:13">
      <c r="A21" s="79" t="s">
        <v>558</v>
      </c>
      <c r="B21" s="30">
        <f t="shared" ref="B21:B23" si="1">B7</f>
        <v>665</v>
      </c>
      <c r="C21" s="28">
        <f>B21/B24*100</f>
        <v>11.066733233483109</v>
      </c>
      <c r="D21" s="127"/>
      <c r="E21" s="47"/>
      <c r="F21" s="314"/>
      <c r="G21" s="28"/>
      <c r="H21" s="127"/>
      <c r="I21" s="31"/>
      <c r="J21" s="314"/>
      <c r="K21" s="22"/>
    </row>
    <row r="22" spans="1:13">
      <c r="A22" s="47" t="s">
        <v>560</v>
      </c>
      <c r="B22" s="30">
        <f t="shared" si="1"/>
        <v>765</v>
      </c>
      <c r="C22" s="28">
        <f>B22/B24*100</f>
        <v>12.730903644533202</v>
      </c>
      <c r="E22" s="47"/>
      <c r="F22" s="118"/>
      <c r="G22" s="28"/>
      <c r="I22" s="31"/>
      <c r="J22" s="118"/>
      <c r="K22" s="22"/>
    </row>
    <row r="23" spans="1:13">
      <c r="A23" s="47" t="s">
        <v>562</v>
      </c>
      <c r="B23" s="30">
        <f t="shared" si="1"/>
        <v>788</v>
      </c>
      <c r="C23" s="28">
        <f>B23/B24*100</f>
        <v>13.113662839074722</v>
      </c>
      <c r="D23" s="320"/>
      <c r="E23" s="47"/>
      <c r="F23" s="118"/>
      <c r="G23" s="28"/>
      <c r="H23" s="320"/>
      <c r="I23" s="31"/>
      <c r="J23" s="118"/>
      <c r="K23" s="22"/>
    </row>
    <row r="24" spans="1:13">
      <c r="A24" s="321" t="s">
        <v>186</v>
      </c>
      <c r="B24" s="30">
        <f>SUM(B6:B9)</f>
        <v>6009</v>
      </c>
      <c r="C24" s="132">
        <f>SUM(C20:C23)</f>
        <v>100</v>
      </c>
      <c r="D24" s="127"/>
      <c r="E24" s="31"/>
      <c r="F24" s="118"/>
      <c r="G24" s="28"/>
      <c r="H24" s="127"/>
      <c r="I24" s="31"/>
      <c r="J24" s="314"/>
      <c r="K24" s="22"/>
    </row>
    <row r="25" spans="1:13">
      <c r="A25" s="321"/>
      <c r="B25" s="319"/>
      <c r="C25" s="315"/>
      <c r="E25" s="321"/>
      <c r="F25" s="314"/>
      <c r="G25" s="132"/>
      <c r="I25" s="31"/>
      <c r="J25" s="118"/>
      <c r="K25" s="22"/>
    </row>
    <row r="26" spans="1:13">
      <c r="A26" s="79"/>
      <c r="B26" s="319"/>
      <c r="C26" s="315"/>
      <c r="F26" s="11"/>
      <c r="I26" s="31"/>
      <c r="J26" s="118"/>
      <c r="K26" s="22"/>
    </row>
    <row r="27" spans="1:13">
      <c r="A27" s="79"/>
      <c r="B27" s="319"/>
      <c r="C27" s="315"/>
      <c r="F27" s="11"/>
      <c r="I27" s="31"/>
      <c r="J27" s="314"/>
      <c r="K27" s="22"/>
    </row>
    <row r="28" spans="1:13">
      <c r="A28" s="79"/>
      <c r="C28" s="315"/>
      <c r="D28" s="320"/>
      <c r="E28" s="47"/>
      <c r="F28" s="314"/>
      <c r="G28" s="28"/>
      <c r="H28" s="320"/>
      <c r="I28" s="321"/>
      <c r="J28" s="314"/>
      <c r="K28" s="315"/>
    </row>
    <row r="29" spans="1:13">
      <c r="A29" s="79"/>
      <c r="C29" s="127"/>
      <c r="D29" s="127"/>
      <c r="E29" s="47"/>
      <c r="F29" s="118"/>
      <c r="G29" s="28"/>
      <c r="H29" s="127"/>
      <c r="I29" s="11"/>
    </row>
    <row r="30" spans="1:13">
      <c r="A30" s="79"/>
      <c r="B30" s="322"/>
      <c r="F30" s="80"/>
      <c r="H30" s="11"/>
      <c r="I30" s="12"/>
    </row>
    <row r="31" spans="1:13">
      <c r="A31" s="79"/>
      <c r="F31" s="80"/>
      <c r="G31" s="28"/>
      <c r="H31" s="308"/>
      <c r="I31" s="12"/>
    </row>
    <row r="32" spans="1:13">
      <c r="A32" s="31"/>
      <c r="C32" s="127"/>
      <c r="D32" s="127"/>
      <c r="E32" s="127"/>
      <c r="F32" s="11"/>
      <c r="H32" s="127"/>
      <c r="I32" s="12"/>
    </row>
    <row r="33" spans="3:9">
      <c r="C33" s="318"/>
      <c r="F33" s="11"/>
      <c r="I33" s="12"/>
    </row>
    <row r="34" spans="3:9">
      <c r="C34" s="315"/>
      <c r="D34" s="316"/>
      <c r="E34" s="316"/>
      <c r="F34" s="33"/>
      <c r="G34" s="28"/>
      <c r="H34" s="316"/>
      <c r="I34" s="12"/>
    </row>
    <row r="35" spans="3:9">
      <c r="C35" s="127"/>
      <c r="D35" s="127"/>
      <c r="E35" s="127"/>
      <c r="F35" s="11"/>
      <c r="G35" s="111"/>
      <c r="H35" s="127"/>
      <c r="I35" s="12"/>
    </row>
    <row r="36" spans="3:9">
      <c r="C36" s="318"/>
      <c r="F36" s="11"/>
      <c r="I36" s="12"/>
    </row>
    <row r="37" spans="3:9">
      <c r="C37" s="315"/>
      <c r="D37" s="316"/>
      <c r="E37" s="316"/>
      <c r="F37" s="33"/>
      <c r="H37" s="316"/>
      <c r="I37" s="12"/>
    </row>
    <row r="38" spans="3:9">
      <c r="C38" s="127"/>
      <c r="D38" s="127"/>
      <c r="E38" s="127"/>
      <c r="F38" s="11"/>
      <c r="H38" s="127"/>
      <c r="I38" s="12"/>
    </row>
    <row r="39" spans="3:9">
      <c r="C39" s="318"/>
      <c r="F39" s="11"/>
      <c r="G39" s="111"/>
      <c r="I39" s="12"/>
    </row>
    <row r="40" spans="3:9">
      <c r="C40" s="315"/>
      <c r="D40" s="316"/>
      <c r="E40" s="316"/>
      <c r="F40" s="33"/>
      <c r="H40" s="316"/>
      <c r="I40" s="12"/>
    </row>
    <row r="41" spans="3:9">
      <c r="C41" s="127"/>
      <c r="D41" s="127"/>
      <c r="E41" s="127"/>
      <c r="F41" s="11"/>
      <c r="H41" s="127"/>
      <c r="I41" s="12"/>
    </row>
    <row r="42" spans="3:9">
      <c r="C42" s="318"/>
      <c r="F42" s="11"/>
      <c r="G42" s="111"/>
      <c r="I42" s="12"/>
    </row>
    <row r="43" spans="3:9">
      <c r="I43" s="12"/>
    </row>
    <row r="44" spans="3:9">
      <c r="I44" s="12"/>
    </row>
    <row r="45" spans="3:9">
      <c r="G45" s="111"/>
      <c r="I45" s="12"/>
    </row>
    <row r="46" spans="3:9">
      <c r="C46" s="26"/>
      <c r="D46" s="26"/>
      <c r="H46" s="26"/>
      <c r="I46" s="12"/>
    </row>
    <row r="47" spans="3:9">
      <c r="I47" s="12"/>
    </row>
    <row r="48" spans="3:9">
      <c r="I48" s="12"/>
    </row>
    <row r="49" spans="3:9">
      <c r="C49" s="118"/>
      <c r="E49" s="118"/>
      <c r="I49" s="12"/>
    </row>
    <row r="50" spans="3:9">
      <c r="I50" s="12"/>
    </row>
    <row r="51" spans="3:9">
      <c r="E51" s="118"/>
      <c r="I51" s="12"/>
    </row>
    <row r="52" spans="3:9">
      <c r="I52" s="12"/>
    </row>
    <row r="53" spans="3:9">
      <c r="C53" s="118"/>
      <c r="E53" s="118"/>
    </row>
    <row r="55" spans="3:9">
      <c r="E55" s="118"/>
    </row>
    <row r="57" spans="3:9">
      <c r="E57" s="118"/>
    </row>
    <row r="59" spans="3:9">
      <c r="E59" s="118"/>
    </row>
    <row r="61" spans="3:9">
      <c r="E61" s="118"/>
    </row>
    <row r="62" spans="3:9">
      <c r="E62" s="118"/>
    </row>
    <row r="63" spans="3:9">
      <c r="E63" s="118"/>
    </row>
    <row r="64" spans="3:9">
      <c r="E64" s="118"/>
    </row>
    <row r="65" spans="3:5">
      <c r="E65" s="118"/>
    </row>
    <row r="66" spans="3:5">
      <c r="E66" s="118"/>
    </row>
    <row r="67" spans="3:5">
      <c r="E67" s="118"/>
    </row>
    <row r="68" spans="3:5">
      <c r="C68" s="118"/>
      <c r="E68" s="118"/>
    </row>
  </sheetData>
  <pageMargins left="0.75" right="0.75" top="1" bottom="1" header="0.5" footer="0.5"/>
  <pageSetup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Normal="100" workbookViewId="0"/>
  </sheetViews>
  <sheetFormatPr defaultRowHeight="15"/>
  <cols>
    <col min="1" max="1" width="18.42578125" style="31" customWidth="1"/>
    <col min="2" max="2" width="17.28515625" style="11" customWidth="1"/>
    <col min="3" max="3" width="19.28515625" style="11" customWidth="1"/>
    <col min="4" max="4" width="19.85546875" style="26" customWidth="1"/>
    <col min="5" max="5" width="22.5703125" style="26" customWidth="1"/>
    <col min="6" max="8" width="9.140625" style="11"/>
    <col min="9" max="9" width="11" style="11" bestFit="1" customWidth="1"/>
    <col min="10" max="16384" width="9.140625" style="11"/>
  </cols>
  <sheetData>
    <row r="1" spans="1:10">
      <c r="A1" s="47" t="s">
        <v>570</v>
      </c>
    </row>
    <row r="2" spans="1:10">
      <c r="A2" s="47" t="s">
        <v>571</v>
      </c>
    </row>
    <row r="4" spans="1:10">
      <c r="A4" s="11"/>
    </row>
    <row r="5" spans="1:10">
      <c r="A5" s="11" t="s">
        <v>572</v>
      </c>
      <c r="B5" s="323" t="s">
        <v>573</v>
      </c>
      <c r="C5" s="80" t="s">
        <v>574</v>
      </c>
      <c r="D5" s="26" t="s">
        <v>575</v>
      </c>
      <c r="E5" s="26" t="s">
        <v>576</v>
      </c>
    </row>
    <row r="6" spans="1:10">
      <c r="A6" s="11" t="s">
        <v>577</v>
      </c>
      <c r="B6" s="324">
        <f>SUM(B7:B12)</f>
        <v>5522</v>
      </c>
      <c r="C6" s="324">
        <f>SUM(C7:C12)</f>
        <v>5089</v>
      </c>
      <c r="D6" s="323">
        <f>(C6/B6)*100</f>
        <v>92.158638174574421</v>
      </c>
      <c r="E6" s="323">
        <v>91.85</v>
      </c>
    </row>
    <row r="7" spans="1:10">
      <c r="A7" s="31" t="s">
        <v>391</v>
      </c>
      <c r="B7" s="324">
        <v>1824</v>
      </c>
      <c r="C7" s="324">
        <v>1811</v>
      </c>
      <c r="D7" s="323">
        <v>99.287280702000004</v>
      </c>
      <c r="E7" s="323">
        <v>99.866443876999995</v>
      </c>
      <c r="F7" s="22"/>
    </row>
    <row r="8" spans="1:10">
      <c r="A8" s="31" t="s">
        <v>578</v>
      </c>
      <c r="B8" s="324">
        <v>1729</v>
      </c>
      <c r="C8" s="324">
        <v>1713</v>
      </c>
      <c r="D8" s="323">
        <v>99.074609601000006</v>
      </c>
      <c r="E8" s="323">
        <v>99.944214115999998</v>
      </c>
      <c r="F8" s="22"/>
      <c r="I8" s="12"/>
      <c r="J8" s="12"/>
    </row>
    <row r="9" spans="1:10">
      <c r="A9" s="31" t="s">
        <v>393</v>
      </c>
      <c r="B9" s="324">
        <v>213</v>
      </c>
      <c r="C9" s="324">
        <v>212</v>
      </c>
      <c r="D9" s="323">
        <v>99.530516431999999</v>
      </c>
      <c r="E9" s="323">
        <v>100</v>
      </c>
      <c r="F9" s="22"/>
      <c r="I9" s="12"/>
      <c r="J9" s="12"/>
    </row>
    <row r="10" spans="1:10">
      <c r="A10" s="31" t="s">
        <v>394</v>
      </c>
      <c r="B10" s="324">
        <v>660</v>
      </c>
      <c r="C10" s="324">
        <v>607</v>
      </c>
      <c r="D10" s="323">
        <v>91.969696970000001</v>
      </c>
      <c r="E10" s="323">
        <v>92.601238144000007</v>
      </c>
      <c r="F10" s="22"/>
      <c r="I10" s="12"/>
      <c r="J10" s="12"/>
    </row>
    <row r="11" spans="1:10">
      <c r="A11" s="31" t="s">
        <v>562</v>
      </c>
      <c r="B11" s="324">
        <v>686</v>
      </c>
      <c r="C11" s="324">
        <v>541</v>
      </c>
      <c r="D11" s="323">
        <v>78.862973761000006</v>
      </c>
      <c r="E11" s="323">
        <v>83.714974541000004</v>
      </c>
      <c r="F11" s="22"/>
      <c r="I11" s="12"/>
      <c r="J11" s="12"/>
    </row>
    <row r="12" spans="1:10">
      <c r="A12" s="31" t="s">
        <v>560</v>
      </c>
      <c r="B12" s="324">
        <v>410</v>
      </c>
      <c r="C12" s="324">
        <v>205</v>
      </c>
      <c r="D12" s="323">
        <v>50</v>
      </c>
      <c r="E12" s="323">
        <v>54.355633939000001</v>
      </c>
      <c r="F12" s="22"/>
      <c r="I12" s="12"/>
      <c r="J12" s="12"/>
    </row>
    <row r="13" spans="1:10">
      <c r="B13" s="30"/>
      <c r="C13" s="30"/>
      <c r="D13" s="28"/>
      <c r="E13" s="28"/>
      <c r="F13" s="22"/>
      <c r="I13" s="12"/>
      <c r="J13" s="12"/>
    </row>
    <row r="14" spans="1:10">
      <c r="B14" s="30"/>
      <c r="C14" s="30"/>
      <c r="D14" s="28"/>
      <c r="E14" s="28"/>
    </row>
    <row r="15" spans="1:10">
      <c r="B15" s="30"/>
      <c r="C15" s="30"/>
      <c r="D15" s="28"/>
      <c r="E15" s="28"/>
      <c r="I15" s="12"/>
      <c r="J15" s="12"/>
    </row>
    <row r="16" spans="1:10">
      <c r="B16" s="80"/>
      <c r="C16" s="80"/>
    </row>
    <row r="17" spans="1:3">
      <c r="A17" s="28"/>
      <c r="B17" s="325"/>
      <c r="C17" s="325"/>
    </row>
    <row r="18" spans="1:3">
      <c r="A18" s="11"/>
      <c r="B18" s="325"/>
      <c r="C18" s="325"/>
    </row>
    <row r="19" spans="1:3">
      <c r="A19" s="24" t="s">
        <v>579</v>
      </c>
      <c r="B19" s="326"/>
      <c r="C19" s="326"/>
    </row>
    <row r="20" spans="1:3">
      <c r="A20" s="47" t="s">
        <v>580</v>
      </c>
      <c r="B20" s="325"/>
      <c r="C20" s="325"/>
    </row>
    <row r="21" spans="1:3">
      <c r="A21" s="11" t="s">
        <v>581</v>
      </c>
      <c r="B21" s="325"/>
      <c r="C21" s="325"/>
    </row>
    <row r="22" spans="1:3">
      <c r="B22" s="83"/>
      <c r="C22" s="83"/>
    </row>
    <row r="23" spans="1:3">
      <c r="A23" s="24"/>
      <c r="B23" s="83"/>
      <c r="C23" s="83"/>
    </row>
    <row r="24" spans="1:3">
      <c r="A24" s="24"/>
    </row>
    <row r="25" spans="1:3">
      <c r="A25" s="24"/>
    </row>
    <row r="26" spans="1:3">
      <c r="A26" s="24"/>
    </row>
    <row r="27" spans="1:3">
      <c r="A27" s="24"/>
    </row>
    <row r="38" spans="3:3">
      <c r="C38" s="83"/>
    </row>
    <row r="39" spans="3:3">
      <c r="C39" s="83"/>
    </row>
    <row r="40" spans="3:3">
      <c r="C40" s="83"/>
    </row>
    <row r="41" spans="3:3">
      <c r="C41" s="83"/>
    </row>
    <row r="42" spans="3:3">
      <c r="C42" s="23"/>
    </row>
  </sheetData>
  <pageMargins left="0.75" right="0.75" top="1" bottom="1" header="0.5" footer="0.5"/>
  <pageSetup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2"/>
  <sheetViews>
    <sheetView showGridLines="0" tabSelected="1" zoomScaleNormal="100" workbookViewId="0"/>
  </sheetViews>
  <sheetFormatPr defaultRowHeight="15"/>
  <cols>
    <col min="1" max="1" width="17" style="31" customWidth="1"/>
    <col min="2" max="2" width="8.7109375" style="111" customWidth="1"/>
    <col min="3" max="8" width="9.140625" style="26"/>
    <col min="9" max="16384" width="9.140625" style="11"/>
  </cols>
  <sheetData>
    <row r="1" spans="1:8">
      <c r="A1" s="47" t="s">
        <v>582</v>
      </c>
    </row>
    <row r="2" spans="1:8">
      <c r="A2" s="47" t="s">
        <v>583</v>
      </c>
    </row>
    <row r="3" spans="1:8">
      <c r="A3" s="47"/>
    </row>
    <row r="4" spans="1:8">
      <c r="A4" s="47"/>
    </row>
    <row r="5" spans="1:8">
      <c r="A5" s="47" t="s">
        <v>584</v>
      </c>
    </row>
    <row r="6" spans="1:8">
      <c r="A6" s="226" t="s">
        <v>585</v>
      </c>
      <c r="B6" s="227" t="s">
        <v>71</v>
      </c>
      <c r="C6" s="227" t="s">
        <v>391</v>
      </c>
      <c r="D6" s="227" t="s">
        <v>578</v>
      </c>
      <c r="E6" s="227" t="s">
        <v>393</v>
      </c>
      <c r="F6" s="26" t="s">
        <v>394</v>
      </c>
      <c r="G6" s="26" t="s">
        <v>395</v>
      </c>
      <c r="H6" s="26" t="s">
        <v>251</v>
      </c>
    </row>
    <row r="7" spans="1:8">
      <c r="A7" s="229" t="s">
        <v>586</v>
      </c>
      <c r="B7" s="228">
        <v>85.732084064000006</v>
      </c>
      <c r="C7" s="228">
        <v>92.250372577999997</v>
      </c>
      <c r="D7" s="228">
        <v>92.484972753999998</v>
      </c>
      <c r="E7" s="228">
        <v>92.396821893999999</v>
      </c>
      <c r="F7" s="28">
        <v>91.292331374</v>
      </c>
      <c r="G7" s="28">
        <v>79.038860240999995</v>
      </c>
      <c r="H7" s="28">
        <v>46.742812131000001</v>
      </c>
    </row>
    <row r="8" spans="1:8">
      <c r="A8" s="230" t="s">
        <v>587</v>
      </c>
      <c r="B8" s="228">
        <v>82.747614682000005</v>
      </c>
      <c r="C8" s="228">
        <v>87.258718762000001</v>
      </c>
      <c r="D8" s="228">
        <v>89.577336963999997</v>
      </c>
      <c r="E8" s="228">
        <v>88.257824468999999</v>
      </c>
      <c r="F8" s="28">
        <v>88.528180354</v>
      </c>
      <c r="G8" s="28">
        <v>78.016412533999997</v>
      </c>
      <c r="H8" s="28">
        <v>42.87074999</v>
      </c>
    </row>
    <row r="9" spans="1:8">
      <c r="A9" s="230" t="s">
        <v>588</v>
      </c>
      <c r="B9" s="28">
        <v>79.859356728999998</v>
      </c>
      <c r="C9" s="28">
        <v>83.308502124</v>
      </c>
      <c r="D9" s="28">
        <v>85.732397374000001</v>
      </c>
      <c r="E9" s="28">
        <v>87.463109431999996</v>
      </c>
      <c r="F9" s="28">
        <v>81.436847374999999</v>
      </c>
      <c r="G9" s="28">
        <v>76.950693324</v>
      </c>
      <c r="H9" s="28">
        <v>42.337185441000003</v>
      </c>
    </row>
    <row r="10" spans="1:8">
      <c r="A10" s="47"/>
      <c r="B10" s="28"/>
      <c r="C10" s="28"/>
      <c r="D10" s="28"/>
      <c r="E10" s="28"/>
      <c r="F10" s="28"/>
      <c r="G10" s="28"/>
      <c r="H10" s="28"/>
    </row>
    <row r="11" spans="1:8">
      <c r="A11" s="47" t="s">
        <v>589</v>
      </c>
    </row>
    <row r="12" spans="1:8">
      <c r="A12" s="226" t="s">
        <v>585</v>
      </c>
      <c r="B12" s="227" t="s">
        <v>71</v>
      </c>
      <c r="C12" s="227" t="s">
        <v>391</v>
      </c>
      <c r="D12" s="227" t="s">
        <v>578</v>
      </c>
      <c r="E12" s="227" t="s">
        <v>393</v>
      </c>
      <c r="F12" s="26" t="s">
        <v>394</v>
      </c>
      <c r="G12" s="26" t="s">
        <v>395</v>
      </c>
      <c r="H12" s="26" t="s">
        <v>251</v>
      </c>
    </row>
    <row r="13" spans="1:8">
      <c r="A13" s="229" t="s">
        <v>586</v>
      </c>
      <c r="B13" s="28">
        <v>76826.330436999997</v>
      </c>
      <c r="C13" s="28">
        <v>83947.363415999993</v>
      </c>
      <c r="D13" s="28">
        <v>78825.574686000007</v>
      </c>
      <c r="E13" s="28">
        <v>67743.413352000003</v>
      </c>
      <c r="F13" s="28">
        <v>69100.249089999998</v>
      </c>
      <c r="G13" s="28">
        <v>66530.828204999998</v>
      </c>
      <c r="H13" s="28">
        <v>68452.423425999994</v>
      </c>
    </row>
    <row r="14" spans="1:8">
      <c r="A14" s="230" t="s">
        <v>587</v>
      </c>
      <c r="B14" s="28">
        <v>61069.626516999997</v>
      </c>
      <c r="C14" s="28">
        <v>67212.743199999997</v>
      </c>
      <c r="D14" s="28">
        <v>64247.831872000002</v>
      </c>
      <c r="E14" s="28">
        <v>42563.874086000003</v>
      </c>
      <c r="F14" s="28">
        <v>52608.925259000003</v>
      </c>
      <c r="G14" s="28">
        <v>51177.778549000002</v>
      </c>
      <c r="H14" s="28">
        <v>59798.755426999996</v>
      </c>
    </row>
    <row r="15" spans="1:8">
      <c r="A15" s="230" t="s">
        <v>588</v>
      </c>
      <c r="B15" s="28">
        <v>47141.724105000001</v>
      </c>
      <c r="C15" s="28">
        <v>49788.683553000003</v>
      </c>
      <c r="D15" s="28">
        <v>47474.243857000001</v>
      </c>
      <c r="E15" s="28">
        <v>43788.413932000003</v>
      </c>
      <c r="F15" s="28">
        <v>40310.424942999998</v>
      </c>
      <c r="G15" s="28">
        <v>43339.847520000003</v>
      </c>
      <c r="H15" s="28">
        <v>47811.335526000003</v>
      </c>
    </row>
    <row r="16" spans="1:8">
      <c r="A16" s="231"/>
      <c r="B16" s="232"/>
      <c r="C16" s="232"/>
      <c r="D16" s="232"/>
      <c r="E16" s="232"/>
      <c r="F16" s="232"/>
      <c r="G16" s="232"/>
      <c r="H16" s="232"/>
    </row>
    <row r="17" spans="1:8">
      <c r="A17" s="47" t="s">
        <v>590</v>
      </c>
    </row>
    <row r="18" spans="1:8">
      <c r="A18" s="226" t="s">
        <v>585</v>
      </c>
      <c r="B18" s="227" t="s">
        <v>71</v>
      </c>
      <c r="C18" s="227" t="s">
        <v>391</v>
      </c>
      <c r="D18" s="227" t="s">
        <v>578</v>
      </c>
      <c r="E18" s="227" t="s">
        <v>393</v>
      </c>
      <c r="F18" s="26" t="s">
        <v>394</v>
      </c>
      <c r="G18" s="26" t="s">
        <v>395</v>
      </c>
      <c r="H18" s="26" t="s">
        <v>251</v>
      </c>
    </row>
    <row r="19" spans="1:8">
      <c r="A19" s="229" t="s">
        <v>586</v>
      </c>
      <c r="B19" s="228">
        <v>383.77120779000001</v>
      </c>
      <c r="C19" s="228">
        <v>394.14182563000003</v>
      </c>
      <c r="D19" s="228">
        <v>372.73924460000001</v>
      </c>
      <c r="E19" s="228">
        <v>418.64697895</v>
      </c>
      <c r="F19" s="28">
        <v>415.82349775</v>
      </c>
      <c r="G19" s="28">
        <v>385.81339589999999</v>
      </c>
      <c r="H19" s="28">
        <v>328.44505679000002</v>
      </c>
    </row>
    <row r="20" spans="1:8">
      <c r="A20" s="230" t="s">
        <v>587</v>
      </c>
      <c r="B20" s="228">
        <v>329.71931102999997</v>
      </c>
      <c r="C20" s="228">
        <v>418.90407225000001</v>
      </c>
      <c r="D20" s="228">
        <v>229.28130759000001</v>
      </c>
      <c r="E20" s="228">
        <v>397.73328635000001</v>
      </c>
      <c r="F20" s="28">
        <v>339.44006193000001</v>
      </c>
      <c r="G20" s="28">
        <v>332.24211761999999</v>
      </c>
      <c r="H20" s="28">
        <v>320.38480308999999</v>
      </c>
    </row>
    <row r="21" spans="1:8">
      <c r="A21" s="230" t="s">
        <v>588</v>
      </c>
      <c r="B21" s="28">
        <v>303.17587157999998</v>
      </c>
      <c r="C21" s="28">
        <v>336.82266923999998</v>
      </c>
      <c r="D21" s="28">
        <v>244.25502897000001</v>
      </c>
      <c r="E21" s="28">
        <v>351.34876824999998</v>
      </c>
      <c r="F21" s="28">
        <v>320.39191591999997</v>
      </c>
      <c r="G21" s="28">
        <v>311.15917037000003</v>
      </c>
      <c r="H21" s="28">
        <v>323.50992251000002</v>
      </c>
    </row>
    <row r="22" spans="1:8">
      <c r="A22" s="229"/>
      <c r="B22" s="232"/>
      <c r="C22" s="232"/>
      <c r="D22" s="232"/>
      <c r="E22" s="232"/>
      <c r="F22" s="232"/>
      <c r="G22" s="232"/>
      <c r="H22" s="232"/>
    </row>
    <row r="23" spans="1:8">
      <c r="A23" s="47" t="s">
        <v>591</v>
      </c>
    </row>
    <row r="24" spans="1:8">
      <c r="A24" s="226" t="s">
        <v>585</v>
      </c>
      <c r="B24" s="227" t="s">
        <v>71</v>
      </c>
      <c r="C24" s="227" t="s">
        <v>391</v>
      </c>
      <c r="D24" s="227" t="s">
        <v>578</v>
      </c>
      <c r="E24" s="227" t="s">
        <v>393</v>
      </c>
      <c r="F24" s="26" t="s">
        <v>394</v>
      </c>
      <c r="G24" s="26" t="s">
        <v>395</v>
      </c>
      <c r="H24" s="26" t="s">
        <v>251</v>
      </c>
    </row>
    <row r="25" spans="1:8">
      <c r="A25" s="229" t="s">
        <v>586</v>
      </c>
      <c r="B25" s="228">
        <v>56.384952966</v>
      </c>
      <c r="C25" s="228">
        <v>56.216530679000002</v>
      </c>
      <c r="D25" s="228">
        <v>63.078648684000001</v>
      </c>
      <c r="E25" s="228">
        <v>51.441313340000001</v>
      </c>
      <c r="F25" s="28">
        <v>52.974103347000003</v>
      </c>
      <c r="G25" s="28">
        <v>52.667871597000001</v>
      </c>
      <c r="H25" s="28">
        <v>47.506755054000003</v>
      </c>
    </row>
    <row r="26" spans="1:8">
      <c r="A26" s="230" t="s">
        <v>587</v>
      </c>
      <c r="B26" s="228">
        <v>48.327187612000003</v>
      </c>
      <c r="C26" s="228">
        <v>54.615757447</v>
      </c>
      <c r="D26" s="228">
        <v>46.714742201999996</v>
      </c>
      <c r="E26" s="228">
        <v>38.560791367</v>
      </c>
      <c r="F26" s="28">
        <v>44.770559093999999</v>
      </c>
      <c r="G26" s="28">
        <v>44.755760746999997</v>
      </c>
      <c r="H26" s="28">
        <v>42.226690316000003</v>
      </c>
    </row>
    <row r="27" spans="1:8">
      <c r="A27" s="230" t="s">
        <v>588</v>
      </c>
      <c r="B27" s="28">
        <v>47.595873445999999</v>
      </c>
      <c r="C27" s="28">
        <v>53.850733365000004</v>
      </c>
      <c r="D27" s="28">
        <v>45.831304531000001</v>
      </c>
      <c r="E27" s="28">
        <v>43.663879209999997</v>
      </c>
      <c r="F27" s="28">
        <v>43.022253091000003</v>
      </c>
      <c r="G27" s="28">
        <v>45.036724605000003</v>
      </c>
      <c r="H27" s="28">
        <v>41.190160427999999</v>
      </c>
    </row>
    <row r="28" spans="1:8">
      <c r="A28" s="230"/>
      <c r="B28" s="232"/>
      <c r="C28" s="232"/>
      <c r="D28" s="232"/>
      <c r="E28" s="232"/>
      <c r="F28" s="232"/>
      <c r="G28" s="232"/>
      <c r="H28" s="232"/>
    </row>
    <row r="29" spans="1:8">
      <c r="A29" s="47" t="s">
        <v>592</v>
      </c>
    </row>
    <row r="30" spans="1:8">
      <c r="A30" s="226" t="s">
        <v>585</v>
      </c>
      <c r="B30" s="227" t="s">
        <v>71</v>
      </c>
      <c r="C30" s="227" t="s">
        <v>391</v>
      </c>
      <c r="D30" s="227" t="s">
        <v>578</v>
      </c>
      <c r="E30" s="227" t="s">
        <v>393</v>
      </c>
      <c r="F30" s="26" t="s">
        <v>394</v>
      </c>
      <c r="G30" s="26" t="s">
        <v>395</v>
      </c>
      <c r="H30" s="26" t="s">
        <v>251</v>
      </c>
    </row>
    <row r="31" spans="1:8" s="79" customFormat="1" ht="15" customHeight="1">
      <c r="A31" s="229" t="s">
        <v>586</v>
      </c>
      <c r="B31" s="320">
        <v>11.318894371000001</v>
      </c>
      <c r="C31" s="320">
        <v>11.302432953</v>
      </c>
      <c r="D31" s="320">
        <v>11.386509006000001</v>
      </c>
      <c r="E31" s="320">
        <v>11.41420267</v>
      </c>
      <c r="F31" s="320">
        <v>11.266643809</v>
      </c>
      <c r="G31" s="320">
        <v>11.232453799</v>
      </c>
      <c r="H31" s="320">
        <v>11.242602875999999</v>
      </c>
    </row>
    <row r="32" spans="1:8" s="79" customFormat="1">
      <c r="A32" s="230" t="s">
        <v>587</v>
      </c>
      <c r="B32" s="320">
        <v>11.059188385000001</v>
      </c>
      <c r="C32" s="320">
        <v>11.169024017</v>
      </c>
      <c r="D32" s="320">
        <v>11.029168239000001</v>
      </c>
      <c r="E32" s="320">
        <v>10.990516239</v>
      </c>
      <c r="F32" s="320">
        <v>11.048197577</v>
      </c>
      <c r="G32" s="320">
        <v>10.970303482</v>
      </c>
      <c r="H32" s="320">
        <v>10.913402265</v>
      </c>
    </row>
    <row r="33" spans="1:8" s="79" customFormat="1">
      <c r="A33" s="230" t="s">
        <v>588</v>
      </c>
      <c r="B33" s="320">
        <v>10.573462029</v>
      </c>
      <c r="C33" s="320">
        <v>10.691749558</v>
      </c>
      <c r="D33" s="320">
        <v>10.538256031</v>
      </c>
      <c r="E33" s="320">
        <v>10.811948063999999</v>
      </c>
      <c r="F33" s="320">
        <v>10.414191225</v>
      </c>
      <c r="G33" s="320">
        <v>10.528819988</v>
      </c>
      <c r="H33" s="320">
        <v>10.386007015000001</v>
      </c>
    </row>
    <row r="34" spans="1:8" s="79" customFormat="1">
      <c r="A34" s="229"/>
      <c r="B34" s="228"/>
      <c r="C34" s="228"/>
      <c r="D34" s="228"/>
      <c r="E34" s="228"/>
      <c r="F34" s="228"/>
      <c r="G34" s="228"/>
      <c r="H34" s="228"/>
    </row>
    <row r="35" spans="1:8">
      <c r="A35" s="47" t="s">
        <v>593</v>
      </c>
    </row>
    <row r="36" spans="1:8">
      <c r="A36" s="226" t="s">
        <v>585</v>
      </c>
      <c r="B36" s="227" t="s">
        <v>71</v>
      </c>
      <c r="C36" s="227" t="s">
        <v>391</v>
      </c>
      <c r="D36" s="227" t="s">
        <v>578</v>
      </c>
      <c r="E36" s="227" t="s">
        <v>393</v>
      </c>
      <c r="F36" s="26" t="s">
        <v>394</v>
      </c>
      <c r="G36" s="26" t="s">
        <v>395</v>
      </c>
      <c r="H36" s="26" t="s">
        <v>251</v>
      </c>
    </row>
    <row r="37" spans="1:8">
      <c r="A37" s="229" t="s">
        <v>586</v>
      </c>
      <c r="B37" s="228">
        <v>2.4941264274999999</v>
      </c>
      <c r="C37" s="228">
        <v>2.4542089322999998</v>
      </c>
      <c r="D37" s="228">
        <v>2.1824616594999999</v>
      </c>
      <c r="E37" s="228">
        <v>1.9311410284999999</v>
      </c>
      <c r="F37" s="28">
        <v>2.5853624405</v>
      </c>
      <c r="G37" s="28">
        <v>3.1231726117999998</v>
      </c>
      <c r="H37" s="28">
        <v>3.2453721938000002</v>
      </c>
    </row>
    <row r="38" spans="1:8">
      <c r="A38" s="230" t="s">
        <v>587</v>
      </c>
      <c r="B38" s="228">
        <v>2.8627588574999998</v>
      </c>
      <c r="C38" s="228">
        <v>2.5736665422999998</v>
      </c>
      <c r="D38" s="228">
        <v>2.5450538052999998</v>
      </c>
      <c r="E38" s="228">
        <v>2.8014882907000001</v>
      </c>
      <c r="F38" s="28">
        <v>3.0821256038999998</v>
      </c>
      <c r="G38" s="28">
        <v>3.7022993797999999</v>
      </c>
      <c r="H38" s="28">
        <v>3.2633453431000001</v>
      </c>
    </row>
    <row r="39" spans="1:8">
      <c r="A39" s="230" t="s">
        <v>588</v>
      </c>
      <c r="B39" s="28">
        <v>3.0658956031</v>
      </c>
      <c r="C39" s="28">
        <v>2.6805393091999998</v>
      </c>
      <c r="D39" s="28">
        <v>2.7905300806</v>
      </c>
      <c r="E39" s="28">
        <v>2.3019714319000002</v>
      </c>
      <c r="F39" s="28">
        <v>3.2577599771000001</v>
      </c>
      <c r="G39" s="28">
        <v>3.5506076874999999</v>
      </c>
      <c r="H39" s="28">
        <v>3.7369046333</v>
      </c>
    </row>
    <row r="40" spans="1:8">
      <c r="B40" s="28"/>
      <c r="C40" s="28"/>
      <c r="D40" s="28"/>
      <c r="E40" s="28"/>
      <c r="F40" s="28"/>
      <c r="G40" s="28"/>
      <c r="H40" s="28"/>
    </row>
    <row r="41" spans="1:8">
      <c r="A41" s="229" t="s">
        <v>594</v>
      </c>
      <c r="B41" s="227"/>
      <c r="C41" s="228"/>
      <c r="D41" s="228"/>
      <c r="E41" s="228"/>
    </row>
    <row r="42" spans="1:8">
      <c r="A42" s="47" t="s">
        <v>595</v>
      </c>
      <c r="B42" s="233"/>
      <c r="C42" s="228"/>
      <c r="D42" s="228"/>
      <c r="E42" s="228"/>
    </row>
    <row r="43" spans="1:8">
      <c r="A43" s="229"/>
      <c r="B43" s="234"/>
      <c r="C43" s="228"/>
      <c r="D43" s="228"/>
      <c r="E43" s="228"/>
    </row>
    <row r="44" spans="1:8">
      <c r="A44" s="229"/>
      <c r="B44" s="234"/>
      <c r="C44" s="234"/>
      <c r="D44" s="234"/>
      <c r="E44" s="234"/>
      <c r="F44" s="234"/>
      <c r="G44" s="234"/>
      <c r="H44" s="234"/>
    </row>
    <row r="45" spans="1:8">
      <c r="A45" s="229"/>
      <c r="B45" s="234"/>
      <c r="C45" s="234"/>
      <c r="D45" s="234"/>
      <c r="E45" s="234"/>
      <c r="F45" s="234"/>
      <c r="G45" s="234"/>
      <c r="H45" s="234"/>
    </row>
    <row r="46" spans="1:8">
      <c r="A46" s="47"/>
      <c r="B46" s="234"/>
      <c r="C46" s="234"/>
      <c r="D46" s="234"/>
      <c r="E46" s="234"/>
      <c r="F46" s="234"/>
      <c r="G46" s="234"/>
      <c r="H46" s="234"/>
    </row>
    <row r="47" spans="1:8">
      <c r="A47" s="47"/>
      <c r="B47" s="234"/>
      <c r="C47" s="234"/>
      <c r="D47" s="234"/>
      <c r="E47" s="234"/>
      <c r="F47" s="234"/>
      <c r="G47" s="234"/>
      <c r="H47" s="234"/>
    </row>
    <row r="49" spans="1:8">
      <c r="A49" s="226"/>
      <c r="B49" s="227"/>
      <c r="C49" s="227"/>
      <c r="D49" s="227"/>
      <c r="E49" s="227"/>
    </row>
    <row r="50" spans="1:8">
      <c r="A50" s="229"/>
      <c r="B50" s="228"/>
      <c r="C50" s="228"/>
      <c r="D50" s="228"/>
      <c r="E50" s="228"/>
      <c r="F50" s="28"/>
      <c r="G50" s="28"/>
      <c r="H50" s="28"/>
    </row>
    <row r="51" spans="1:8">
      <c r="A51" s="230"/>
      <c r="B51" s="228"/>
      <c r="C51" s="228"/>
      <c r="D51" s="228"/>
      <c r="E51" s="228"/>
      <c r="F51" s="28"/>
      <c r="G51" s="28"/>
      <c r="H51" s="28"/>
    </row>
    <row r="52" spans="1:8">
      <c r="A52" s="47"/>
      <c r="E52" s="83"/>
    </row>
    <row r="53" spans="1:8">
      <c r="E53" s="83"/>
    </row>
    <row r="54" spans="1:8">
      <c r="E54" s="83"/>
    </row>
    <row r="55" spans="1:8">
      <c r="C55" s="26" t="s">
        <v>96</v>
      </c>
      <c r="E55" s="83"/>
    </row>
    <row r="56" spans="1:8">
      <c r="A56" s="47"/>
      <c r="E56" s="23"/>
    </row>
    <row r="57" spans="1:8">
      <c r="A57" s="47"/>
    </row>
    <row r="58" spans="1:8">
      <c r="A58" s="47"/>
    </row>
    <row r="60" spans="1:8">
      <c r="A60" s="47"/>
    </row>
    <row r="61" spans="1:8">
      <c r="A61" s="47"/>
    </row>
    <row r="62" spans="1:8">
      <c r="A62" s="47"/>
    </row>
  </sheetData>
  <pageMargins left="0.75" right="0.75" top="1" bottom="1" header="0.5" footer="0.5"/>
  <pageSetup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zoomScaleNormal="100" workbookViewId="0"/>
  </sheetViews>
  <sheetFormatPr defaultRowHeight="15"/>
  <cols>
    <col min="1" max="1" width="24.5703125" style="47" customWidth="1"/>
    <col min="2" max="2" width="12" style="11" customWidth="1"/>
    <col min="3" max="3" width="11.140625" style="26" customWidth="1"/>
    <col min="4" max="4" width="11.5703125" style="26" customWidth="1"/>
    <col min="5" max="5" width="9.140625" style="80"/>
    <col min="6" max="16384" width="9.140625" style="11"/>
  </cols>
  <sheetData>
    <row r="1" spans="1:5">
      <c r="A1" s="31" t="s">
        <v>596</v>
      </c>
    </row>
    <row r="2" spans="1:5">
      <c r="A2" s="47" t="s">
        <v>597</v>
      </c>
    </row>
    <row r="3" spans="1:5">
      <c r="A3" s="31"/>
    </row>
    <row r="5" spans="1:5">
      <c r="B5" s="327" t="s">
        <v>598</v>
      </c>
      <c r="C5" s="328" t="s">
        <v>599</v>
      </c>
      <c r="D5" s="328" t="s">
        <v>600</v>
      </c>
    </row>
    <row r="6" spans="1:5">
      <c r="A6" s="85" t="s">
        <v>175</v>
      </c>
      <c r="B6" s="329">
        <v>2.5</v>
      </c>
      <c r="C6" s="28">
        <v>2.9</v>
      </c>
      <c r="D6" s="28">
        <v>3</v>
      </c>
      <c r="E6" s="22"/>
    </row>
    <row r="7" spans="1:5">
      <c r="A7" s="85" t="s">
        <v>176</v>
      </c>
      <c r="B7" s="330">
        <v>252213</v>
      </c>
      <c r="C7" s="30">
        <v>261683</v>
      </c>
      <c r="D7" s="30">
        <v>239327</v>
      </c>
      <c r="E7" s="22"/>
    </row>
    <row r="8" spans="1:5">
      <c r="A8" s="85"/>
      <c r="B8" s="86"/>
      <c r="C8" s="28"/>
      <c r="D8" s="28"/>
      <c r="E8" s="22"/>
    </row>
    <row r="9" spans="1:5">
      <c r="A9" s="85"/>
      <c r="C9" s="28"/>
      <c r="D9" s="28"/>
      <c r="E9" s="22"/>
    </row>
    <row r="10" spans="1:5">
      <c r="B10" s="34"/>
      <c r="C10" s="28"/>
      <c r="D10" s="28"/>
      <c r="E10" s="22"/>
    </row>
    <row r="11" spans="1:5">
      <c r="B11" s="34"/>
      <c r="C11" s="28"/>
      <c r="D11" s="28"/>
      <c r="E11" s="22"/>
    </row>
    <row r="12" spans="1:5">
      <c r="B12" s="34"/>
      <c r="C12" s="28"/>
      <c r="D12" s="28"/>
      <c r="E12" s="22"/>
    </row>
    <row r="13" spans="1:5">
      <c r="B13" s="34"/>
      <c r="C13" s="28"/>
      <c r="D13" s="28"/>
      <c r="E13" s="22"/>
    </row>
    <row r="14" spans="1:5">
      <c r="B14" s="34"/>
      <c r="C14" s="28"/>
      <c r="D14" s="28"/>
      <c r="E14" s="22"/>
    </row>
    <row r="15" spans="1:5">
      <c r="B15" s="34"/>
      <c r="C15" s="28"/>
      <c r="D15" s="28"/>
      <c r="E15" s="22"/>
    </row>
    <row r="16" spans="1:5">
      <c r="B16" s="34"/>
      <c r="C16" s="28"/>
      <c r="D16" s="28"/>
      <c r="E16" s="22"/>
    </row>
    <row r="17" spans="2:5">
      <c r="B17" s="34"/>
      <c r="C17" s="28"/>
      <c r="D17" s="28"/>
      <c r="E17" s="22"/>
    </row>
    <row r="18" spans="2:5">
      <c r="B18" s="34"/>
      <c r="C18" s="28"/>
      <c r="D18" s="28"/>
      <c r="E18" s="22"/>
    </row>
    <row r="19" spans="2:5">
      <c r="B19" s="34"/>
      <c r="C19" s="28"/>
      <c r="D19" s="28"/>
      <c r="E19" s="22"/>
    </row>
    <row r="20" spans="2:5">
      <c r="B20" s="34"/>
      <c r="C20" s="28"/>
      <c r="D20" s="28"/>
      <c r="E20" s="22"/>
    </row>
    <row r="21" spans="2:5">
      <c r="B21" s="34"/>
      <c r="C21" s="28"/>
      <c r="D21" s="28"/>
      <c r="E21" s="22"/>
    </row>
    <row r="22" spans="2:5">
      <c r="B22" s="34"/>
      <c r="C22" s="28"/>
      <c r="D22" s="28"/>
      <c r="E22" s="22"/>
    </row>
    <row r="23" spans="2:5">
      <c r="B23" s="34"/>
      <c r="C23" s="28"/>
      <c r="D23" s="28"/>
      <c r="E23" s="22"/>
    </row>
    <row r="24" spans="2:5">
      <c r="B24" s="34"/>
      <c r="C24" s="28"/>
      <c r="D24" s="28"/>
      <c r="E24" s="22"/>
    </row>
    <row r="25" spans="2:5">
      <c r="B25" s="34"/>
      <c r="C25" s="28"/>
      <c r="D25" s="28"/>
      <c r="E25" s="22"/>
    </row>
    <row r="26" spans="2:5">
      <c r="B26" s="34"/>
      <c r="C26" s="28"/>
      <c r="D26" s="28"/>
      <c r="E26" s="22"/>
    </row>
    <row r="27" spans="2:5">
      <c r="B27" s="34"/>
      <c r="C27" s="28"/>
      <c r="D27" s="28"/>
      <c r="E27" s="22"/>
    </row>
    <row r="28" spans="2:5">
      <c r="D28" s="28"/>
      <c r="E28" s="22"/>
    </row>
    <row r="30" spans="2:5">
      <c r="C30" s="331"/>
    </row>
    <row r="32" spans="2:5" ht="15" customHeight="1"/>
  </sheetData>
  <pageMargins left="0.75" right="0.75" top="1" bottom="1" header="0.5" footer="0.5"/>
  <pageSetup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0"/>
  <sheetViews>
    <sheetView showGridLines="0" zoomScaleNormal="100" workbookViewId="0"/>
  </sheetViews>
  <sheetFormatPr defaultRowHeight="15"/>
  <cols>
    <col min="1" max="1" width="11.28515625" style="31" customWidth="1"/>
    <col min="2" max="2" width="11.7109375" style="31" bestFit="1" customWidth="1"/>
    <col min="3" max="3" width="9.140625" style="26"/>
    <col min="4" max="4" width="10" style="80" bestFit="1" customWidth="1"/>
    <col min="5" max="5" width="10.85546875" style="26" bestFit="1" customWidth="1"/>
    <col min="6" max="6" width="9.140625" style="11"/>
    <col min="7" max="7" width="8.7109375" style="308" customWidth="1"/>
    <col min="8" max="16384" width="9.140625" style="11"/>
  </cols>
  <sheetData>
    <row r="1" spans="1:7">
      <c r="A1" s="47" t="s">
        <v>601</v>
      </c>
      <c r="B1" s="47"/>
      <c r="D1" s="80" t="s">
        <v>96</v>
      </c>
    </row>
    <row r="2" spans="1:7">
      <c r="A2" s="47" t="s">
        <v>602</v>
      </c>
      <c r="B2" s="47"/>
    </row>
    <row r="3" spans="1:7">
      <c r="A3" s="47"/>
      <c r="B3" s="47"/>
      <c r="D3" s="11"/>
    </row>
    <row r="4" spans="1:7">
      <c r="A4" s="47">
        <v>2010</v>
      </c>
      <c r="B4" s="47"/>
      <c r="D4" s="11"/>
    </row>
    <row r="5" spans="1:7">
      <c r="A5" s="47" t="s">
        <v>603</v>
      </c>
      <c r="B5" s="26" t="s">
        <v>604</v>
      </c>
      <c r="C5" s="26" t="s">
        <v>605</v>
      </c>
      <c r="D5" s="26" t="s">
        <v>606</v>
      </c>
      <c r="E5" s="26" t="s">
        <v>607</v>
      </c>
      <c r="F5" s="332" t="s">
        <v>605</v>
      </c>
      <c r="G5" s="332" t="s">
        <v>606</v>
      </c>
    </row>
    <row r="6" spans="1:7">
      <c r="A6" s="47" t="s">
        <v>71</v>
      </c>
      <c r="B6" s="333">
        <v>1</v>
      </c>
      <c r="C6" s="333">
        <v>1</v>
      </c>
      <c r="D6" s="333">
        <v>1</v>
      </c>
      <c r="E6" s="334">
        <v>1</v>
      </c>
      <c r="F6" s="333">
        <v>1</v>
      </c>
      <c r="G6" s="333">
        <v>1</v>
      </c>
    </row>
    <row r="7" spans="1:7">
      <c r="A7" s="47" t="s">
        <v>556</v>
      </c>
      <c r="B7" s="335">
        <v>0.99412999999999996</v>
      </c>
      <c r="C7" s="335">
        <v>0.99797000000000002</v>
      </c>
      <c r="D7" s="335">
        <v>0.99031000000000002</v>
      </c>
      <c r="E7" s="335">
        <v>0.97892000000000001</v>
      </c>
      <c r="F7" s="335">
        <v>0.98912999999999995</v>
      </c>
      <c r="G7" s="335">
        <v>0.96877999999999997</v>
      </c>
    </row>
    <row r="8" spans="1:7">
      <c r="A8" s="31" t="s">
        <v>558</v>
      </c>
      <c r="B8" s="335">
        <v>0.99209000000000003</v>
      </c>
      <c r="C8" s="335">
        <v>1.00136</v>
      </c>
      <c r="D8" s="335">
        <v>0.98289000000000004</v>
      </c>
      <c r="E8" s="335">
        <v>0.96992999999999996</v>
      </c>
      <c r="F8" s="335">
        <v>0.99412</v>
      </c>
      <c r="G8" s="335">
        <v>0.94618000000000002</v>
      </c>
    </row>
    <row r="9" spans="1:7">
      <c r="A9" s="47" t="s">
        <v>395</v>
      </c>
      <c r="B9" s="335">
        <v>1.0316000000000001</v>
      </c>
      <c r="C9" s="335">
        <v>1.0402199999999999</v>
      </c>
      <c r="D9" s="335">
        <v>1.02302</v>
      </c>
      <c r="E9" s="335">
        <v>1.02325</v>
      </c>
      <c r="F9" s="335">
        <v>1.0460400000000001</v>
      </c>
      <c r="G9" s="335">
        <v>1.00084</v>
      </c>
    </row>
    <row r="10" spans="1:7">
      <c r="A10" s="31" t="s">
        <v>251</v>
      </c>
      <c r="B10" s="335">
        <v>1.00441</v>
      </c>
      <c r="C10" s="335">
        <v>1.0139400000000001</v>
      </c>
      <c r="D10" s="335">
        <v>0.99495</v>
      </c>
      <c r="E10" s="335">
        <v>1.1060099999999999</v>
      </c>
      <c r="F10" s="335">
        <v>1.13025</v>
      </c>
      <c r="G10" s="335">
        <v>1.0821700000000001</v>
      </c>
    </row>
    <row r="11" spans="1:7">
      <c r="A11" s="47"/>
      <c r="B11" s="83"/>
      <c r="C11" s="83"/>
      <c r="D11" s="83"/>
      <c r="E11" s="83"/>
      <c r="G11" s="11"/>
    </row>
    <row r="12" spans="1:7">
      <c r="A12" s="31" t="s">
        <v>258</v>
      </c>
    </row>
    <row r="13" spans="1:7">
      <c r="A13" s="47" t="s">
        <v>603</v>
      </c>
      <c r="B13" s="26" t="s">
        <v>604</v>
      </c>
      <c r="C13" s="26" t="s">
        <v>605</v>
      </c>
      <c r="D13" s="26" t="s">
        <v>606</v>
      </c>
      <c r="E13" s="26" t="s">
        <v>607</v>
      </c>
      <c r="F13" s="332" t="s">
        <v>605</v>
      </c>
      <c r="G13" s="332" t="s">
        <v>606</v>
      </c>
    </row>
    <row r="14" spans="1:7">
      <c r="A14" s="47" t="s">
        <v>71</v>
      </c>
      <c r="B14" s="333">
        <v>1</v>
      </c>
      <c r="C14" s="333">
        <v>1</v>
      </c>
      <c r="D14" s="333">
        <v>1</v>
      </c>
      <c r="E14" s="334">
        <v>1</v>
      </c>
      <c r="F14" s="333">
        <v>1</v>
      </c>
      <c r="G14" s="333">
        <v>1</v>
      </c>
    </row>
    <row r="15" spans="1:7">
      <c r="A15" s="47" t="s">
        <v>556</v>
      </c>
      <c r="B15" s="335">
        <v>0.98924999999999996</v>
      </c>
      <c r="C15" s="335">
        <v>0.99299999999999999</v>
      </c>
      <c r="D15" s="335">
        <v>0.98551</v>
      </c>
      <c r="E15" s="335">
        <v>0.97187999999999997</v>
      </c>
      <c r="F15" s="335">
        <v>0.98184000000000005</v>
      </c>
      <c r="G15" s="335">
        <v>0.96199000000000001</v>
      </c>
    </row>
    <row r="16" spans="1:7">
      <c r="A16" s="31" t="s">
        <v>558</v>
      </c>
      <c r="B16" s="335">
        <v>1.00319</v>
      </c>
      <c r="C16" s="335">
        <v>1.0123899999999999</v>
      </c>
      <c r="D16" s="335">
        <v>0.99406000000000005</v>
      </c>
      <c r="E16" s="335">
        <v>1.0042599999999999</v>
      </c>
      <c r="F16" s="335">
        <v>1.0287999999999999</v>
      </c>
      <c r="G16" s="335">
        <v>0.98016000000000003</v>
      </c>
    </row>
    <row r="17" spans="1:7">
      <c r="A17" s="47" t="s">
        <v>395</v>
      </c>
      <c r="B17" s="335">
        <v>1.0525199999999999</v>
      </c>
      <c r="C17" s="335">
        <v>1.06134</v>
      </c>
      <c r="D17" s="335">
        <v>1.04375</v>
      </c>
      <c r="E17" s="335">
        <v>1.03061</v>
      </c>
      <c r="F17" s="335">
        <v>1.05372</v>
      </c>
      <c r="G17" s="335">
        <v>1.0078800000000001</v>
      </c>
    </row>
    <row r="18" spans="1:7">
      <c r="A18" s="31" t="s">
        <v>251</v>
      </c>
      <c r="B18" s="335">
        <v>1.0002800000000001</v>
      </c>
      <c r="C18" s="335">
        <v>1.00997</v>
      </c>
      <c r="D18" s="335">
        <v>0.99065999999999999</v>
      </c>
      <c r="E18" s="335">
        <v>1.11395</v>
      </c>
      <c r="F18" s="335">
        <v>1.1387799999999999</v>
      </c>
      <c r="G18" s="335">
        <v>1.0895300000000001</v>
      </c>
    </row>
    <row r="19" spans="1:7">
      <c r="A19" s="47"/>
      <c r="B19" s="83"/>
      <c r="C19" s="83"/>
      <c r="D19" s="83"/>
      <c r="E19" s="83"/>
    </row>
    <row r="20" spans="1:7">
      <c r="A20" s="47"/>
      <c r="B20" s="336"/>
      <c r="C20" s="336"/>
      <c r="D20" s="336"/>
      <c r="E20" s="336"/>
      <c r="F20" s="336"/>
      <c r="G20" s="336"/>
    </row>
    <row r="21" spans="1:7">
      <c r="A21" s="47"/>
      <c r="B21" s="336"/>
      <c r="C21" s="336"/>
      <c r="D21" s="336"/>
      <c r="E21" s="336"/>
      <c r="F21" s="336"/>
      <c r="G21" s="336"/>
    </row>
    <row r="22" spans="1:7">
      <c r="B22" s="336"/>
      <c r="C22" s="336"/>
      <c r="D22" s="336"/>
      <c r="E22" s="336"/>
      <c r="F22" s="336"/>
      <c r="G22" s="336"/>
    </row>
    <row r="23" spans="1:7">
      <c r="A23" s="47"/>
      <c r="B23" s="336"/>
      <c r="C23" s="336"/>
      <c r="D23" s="336"/>
      <c r="E23" s="336"/>
      <c r="F23" s="336"/>
      <c r="G23" s="336"/>
    </row>
    <row r="24" spans="1:7">
      <c r="B24" s="336"/>
      <c r="C24" s="336"/>
      <c r="D24" s="336"/>
      <c r="E24" s="336"/>
      <c r="F24" s="336"/>
      <c r="G24" s="336"/>
    </row>
    <row r="25" spans="1:7">
      <c r="A25" s="47"/>
      <c r="B25" s="336"/>
      <c r="C25" s="83"/>
      <c r="D25" s="83"/>
      <c r="E25" s="83"/>
    </row>
    <row r="26" spans="1:7">
      <c r="A26" s="47"/>
      <c r="B26" s="336"/>
      <c r="C26" s="336"/>
      <c r="D26" s="336"/>
      <c r="E26" s="336"/>
    </row>
    <row r="27" spans="1:7">
      <c r="A27" s="47"/>
      <c r="B27" s="23"/>
      <c r="C27" s="28"/>
      <c r="D27" s="28"/>
      <c r="E27" s="83"/>
    </row>
    <row r="28" spans="1:7">
      <c r="A28" s="47"/>
      <c r="B28" s="26"/>
      <c r="C28" s="28"/>
      <c r="D28" s="28"/>
      <c r="E28" s="83"/>
    </row>
    <row r="29" spans="1:7">
      <c r="A29" s="47"/>
      <c r="B29" s="26"/>
      <c r="C29" s="28"/>
      <c r="D29" s="28"/>
      <c r="E29" s="83"/>
    </row>
    <row r="30" spans="1:7">
      <c r="B30" s="23"/>
      <c r="C30" s="28"/>
      <c r="D30" s="28"/>
      <c r="E30" s="83"/>
    </row>
    <row r="31" spans="1:7">
      <c r="C31" s="28"/>
      <c r="D31" s="28"/>
      <c r="E31" s="83"/>
    </row>
    <row r="32" spans="1:7">
      <c r="B32" s="46"/>
      <c r="C32" s="111"/>
      <c r="D32" s="33"/>
      <c r="E32" s="83"/>
    </row>
    <row r="33" spans="1:5">
      <c r="A33" s="47"/>
      <c r="B33" s="46"/>
      <c r="C33" s="111"/>
      <c r="D33" s="33"/>
      <c r="E33" s="83"/>
    </row>
    <row r="34" spans="1:5">
      <c r="A34" s="47"/>
      <c r="B34" s="46"/>
      <c r="C34" s="111"/>
      <c r="D34" s="33"/>
      <c r="E34" s="83"/>
    </row>
    <row r="35" spans="1:5">
      <c r="A35" s="47"/>
      <c r="B35" s="46"/>
      <c r="C35" s="111"/>
      <c r="D35" s="33"/>
      <c r="E35" s="83"/>
    </row>
    <row r="36" spans="1:5">
      <c r="B36" s="46"/>
      <c r="C36" s="111"/>
      <c r="D36" s="33"/>
      <c r="E36" s="83"/>
    </row>
    <row r="37" spans="1:5">
      <c r="A37" s="47"/>
      <c r="B37" s="46"/>
      <c r="C37" s="111"/>
      <c r="D37" s="33"/>
      <c r="E37" s="83"/>
    </row>
    <row r="38" spans="1:5">
      <c r="A38" s="47"/>
      <c r="B38" s="46"/>
      <c r="C38" s="111"/>
      <c r="D38" s="33"/>
      <c r="E38" s="83"/>
    </row>
    <row r="39" spans="1:5">
      <c r="A39" s="47"/>
      <c r="B39" s="46"/>
      <c r="C39" s="111"/>
      <c r="D39" s="33"/>
      <c r="E39" s="83"/>
    </row>
    <row r="40" spans="1:5">
      <c r="C40" s="111"/>
      <c r="D40" s="33"/>
      <c r="E40" s="83"/>
    </row>
    <row r="41" spans="1:5">
      <c r="C41" s="111"/>
      <c r="D41" s="33"/>
      <c r="E41" s="23"/>
    </row>
    <row r="42" spans="1:5">
      <c r="C42" s="111"/>
      <c r="D42" s="33"/>
      <c r="E42" s="33"/>
    </row>
    <row r="43" spans="1:5">
      <c r="C43" s="111"/>
      <c r="D43" s="33"/>
      <c r="E43" s="33"/>
    </row>
    <row r="44" spans="1:5">
      <c r="C44" s="111"/>
      <c r="D44" s="33"/>
      <c r="E44" s="33"/>
    </row>
    <row r="45" spans="1:5">
      <c r="C45" s="111"/>
      <c r="D45" s="33"/>
      <c r="E45" s="33"/>
    </row>
    <row r="46" spans="1:5">
      <c r="C46" s="111"/>
      <c r="D46" s="33"/>
      <c r="E46" s="33"/>
    </row>
    <row r="47" spans="1:5">
      <c r="C47" s="111"/>
      <c r="D47" s="33"/>
      <c r="E47" s="33"/>
    </row>
    <row r="48" spans="1:5">
      <c r="C48" s="111"/>
      <c r="D48" s="33"/>
      <c r="E48" s="33"/>
    </row>
    <row r="49" spans="3:5">
      <c r="C49" s="111"/>
      <c r="D49" s="33"/>
      <c r="E49" s="33"/>
    </row>
    <row r="50" spans="3:5">
      <c r="C50" s="111"/>
      <c r="D50" s="33"/>
      <c r="E50" s="33"/>
    </row>
    <row r="51" spans="3:5">
      <c r="C51" s="111"/>
      <c r="D51" s="33"/>
      <c r="E51" s="33"/>
    </row>
    <row r="52" spans="3:5">
      <c r="C52" s="111"/>
      <c r="D52" s="33"/>
      <c r="E52" s="33"/>
    </row>
    <row r="53" spans="3:5">
      <c r="C53" s="111"/>
      <c r="D53" s="33"/>
      <c r="E53" s="33"/>
    </row>
    <row r="54" spans="3:5">
      <c r="C54" s="111"/>
      <c r="D54" s="33"/>
      <c r="E54" s="33"/>
    </row>
    <row r="55" spans="3:5">
      <c r="C55" s="111"/>
      <c r="D55" s="33"/>
      <c r="E55" s="33"/>
    </row>
    <row r="56" spans="3:5">
      <c r="C56" s="111"/>
      <c r="D56" s="33"/>
      <c r="E56" s="33"/>
    </row>
    <row r="57" spans="3:5">
      <c r="C57" s="111"/>
      <c r="D57" s="33"/>
      <c r="E57" s="33"/>
    </row>
    <row r="58" spans="3:5">
      <c r="C58" s="111"/>
      <c r="D58" s="33"/>
      <c r="E58" s="33"/>
    </row>
    <row r="59" spans="3:5">
      <c r="C59" s="111"/>
      <c r="D59" s="33"/>
      <c r="E59" s="33"/>
    </row>
    <row r="60" spans="3:5">
      <c r="C60" s="111"/>
      <c r="D60" s="33"/>
      <c r="E60" s="33"/>
    </row>
  </sheetData>
  <pageMargins left="0.75" right="0.75" top="1" bottom="1" header="0.5" footer="0.5"/>
  <pageSetup scale="66" orientation="landscape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workbookViewId="0"/>
  </sheetViews>
  <sheetFormatPr defaultRowHeight="15"/>
  <cols>
    <col min="1" max="1" width="7.7109375" style="97" customWidth="1"/>
    <col min="2" max="2" width="12.5703125" style="37" customWidth="1"/>
    <col min="3" max="3" width="12.5703125" style="38" customWidth="1"/>
    <col min="4" max="4" width="12.5703125" style="37" customWidth="1"/>
    <col min="5" max="5" width="10" style="37" customWidth="1"/>
    <col min="6" max="10" width="8.85546875" style="337" customWidth="1"/>
    <col min="11" max="16384" width="9.140625" style="212"/>
  </cols>
  <sheetData>
    <row r="1" spans="1:10">
      <c r="A1" s="97" t="s">
        <v>608</v>
      </c>
    </row>
    <row r="2" spans="1:10">
      <c r="A2" s="97" t="s">
        <v>609</v>
      </c>
    </row>
    <row r="4" spans="1:10">
      <c r="E4" s="338"/>
    </row>
    <row r="5" spans="1:10">
      <c r="B5" s="211" t="s">
        <v>157</v>
      </c>
      <c r="C5" s="211" t="s">
        <v>158</v>
      </c>
      <c r="D5" s="211" t="s">
        <v>610</v>
      </c>
      <c r="E5" s="212"/>
      <c r="F5" s="212"/>
      <c r="G5" s="212"/>
      <c r="H5" s="212"/>
      <c r="I5" s="212"/>
      <c r="J5" s="212"/>
    </row>
    <row r="6" spans="1:10">
      <c r="A6" s="97">
        <v>1991</v>
      </c>
      <c r="B6" s="37">
        <v>41788.79</v>
      </c>
      <c r="C6" s="37">
        <v>34422.85</v>
      </c>
      <c r="D6" s="37">
        <v>16192.67</v>
      </c>
      <c r="E6" s="212"/>
      <c r="F6" s="212"/>
      <c r="G6" s="212"/>
      <c r="H6" s="212"/>
      <c r="I6" s="212"/>
      <c r="J6" s="212"/>
    </row>
    <row r="7" spans="1:10">
      <c r="A7" s="97">
        <v>1992</v>
      </c>
      <c r="B7" s="38">
        <v>45088.9</v>
      </c>
      <c r="C7" s="37">
        <v>36591.9</v>
      </c>
      <c r="D7" s="37">
        <v>16465.759999999998</v>
      </c>
      <c r="E7" s="212"/>
      <c r="F7" s="212"/>
      <c r="G7" s="212"/>
      <c r="H7" s="212"/>
      <c r="I7" s="212"/>
      <c r="J7" s="212"/>
    </row>
    <row r="8" spans="1:10">
      <c r="A8" s="97">
        <v>1993</v>
      </c>
      <c r="B8" s="38">
        <v>46922.87</v>
      </c>
      <c r="C8" s="37">
        <v>37312.94</v>
      </c>
      <c r="D8" s="37">
        <v>16854.95</v>
      </c>
      <c r="E8" s="212"/>
      <c r="F8" s="212"/>
      <c r="G8" s="212"/>
      <c r="H8" s="212"/>
      <c r="I8" s="212"/>
      <c r="J8" s="212"/>
    </row>
    <row r="9" spans="1:10">
      <c r="A9" s="97">
        <v>1994</v>
      </c>
      <c r="B9" s="38">
        <v>49304.39</v>
      </c>
      <c r="C9" s="37">
        <v>39240.949999999997</v>
      </c>
      <c r="D9" s="37">
        <v>17776.03</v>
      </c>
      <c r="E9" s="212"/>
      <c r="F9" s="212"/>
      <c r="G9" s="212"/>
      <c r="H9" s="212"/>
      <c r="I9" s="212"/>
      <c r="J9" s="212"/>
    </row>
    <row r="10" spans="1:10">
      <c r="A10" s="97">
        <v>1995</v>
      </c>
      <c r="B10" s="38">
        <v>50829.23</v>
      </c>
      <c r="C10" s="37">
        <v>41897.43</v>
      </c>
      <c r="D10" s="37">
        <v>18661.009999999998</v>
      </c>
      <c r="E10" s="212"/>
      <c r="F10" s="212"/>
      <c r="G10" s="212"/>
      <c r="H10" s="212"/>
      <c r="I10" s="212"/>
      <c r="J10" s="212"/>
    </row>
    <row r="11" spans="1:10">
      <c r="A11" s="97">
        <v>1996</v>
      </c>
      <c r="B11" s="38">
        <v>54213.4</v>
      </c>
      <c r="C11" s="37">
        <v>44175.5</v>
      </c>
      <c r="D11" s="37">
        <v>18835.14</v>
      </c>
      <c r="E11" s="212"/>
      <c r="F11" s="212"/>
      <c r="G11" s="212"/>
      <c r="H11" s="212"/>
      <c r="I11" s="212"/>
      <c r="J11" s="212"/>
    </row>
    <row r="12" spans="1:10">
      <c r="A12" s="97">
        <v>1997</v>
      </c>
      <c r="B12" s="38">
        <v>54700.84</v>
      </c>
      <c r="C12" s="37">
        <v>44435.77</v>
      </c>
      <c r="D12" s="37">
        <v>19006.259999999998</v>
      </c>
      <c r="E12" s="212"/>
      <c r="F12" s="212"/>
      <c r="G12" s="212"/>
      <c r="H12" s="212"/>
      <c r="I12" s="212"/>
      <c r="J12" s="212"/>
    </row>
    <row r="13" spans="1:10">
      <c r="A13" s="97">
        <v>1998</v>
      </c>
      <c r="B13" s="38">
        <v>53948.4</v>
      </c>
      <c r="C13" s="37">
        <v>44473.57</v>
      </c>
      <c r="D13" s="37">
        <v>18199.96</v>
      </c>
      <c r="E13" s="212"/>
      <c r="F13" s="212"/>
      <c r="G13" s="212"/>
      <c r="H13" s="212"/>
      <c r="I13" s="212"/>
      <c r="J13" s="212"/>
    </row>
    <row r="14" spans="1:10">
      <c r="A14" s="97">
        <v>1999</v>
      </c>
      <c r="B14" s="38">
        <v>54460.82</v>
      </c>
      <c r="C14" s="37">
        <v>43494.71</v>
      </c>
      <c r="D14" s="37">
        <v>17447.79</v>
      </c>
      <c r="E14" s="212"/>
      <c r="F14" s="212"/>
      <c r="G14" s="212"/>
      <c r="H14" s="212"/>
      <c r="I14" s="212"/>
      <c r="J14" s="212"/>
    </row>
    <row r="15" spans="1:10">
      <c r="A15" s="97">
        <v>2000</v>
      </c>
      <c r="B15" s="38">
        <v>56019.68</v>
      </c>
      <c r="C15" s="37">
        <v>44951.9</v>
      </c>
      <c r="D15" s="37">
        <v>18493.5</v>
      </c>
      <c r="E15" s="212"/>
      <c r="F15" s="212"/>
      <c r="G15" s="212"/>
      <c r="H15" s="212"/>
      <c r="I15" s="212"/>
      <c r="J15" s="212"/>
    </row>
    <row r="16" spans="1:10">
      <c r="A16" s="97">
        <v>2001</v>
      </c>
      <c r="B16" s="38">
        <v>59468.07</v>
      </c>
      <c r="C16" s="37">
        <v>46447.42</v>
      </c>
      <c r="D16" s="37">
        <v>20142.25</v>
      </c>
      <c r="E16" s="212"/>
      <c r="F16" s="212"/>
      <c r="G16" s="212"/>
      <c r="H16" s="212"/>
      <c r="I16" s="212"/>
      <c r="J16" s="212"/>
    </row>
    <row r="17" spans="1:10">
      <c r="A17" s="97">
        <v>2002</v>
      </c>
      <c r="B17" s="38">
        <v>62242.17</v>
      </c>
      <c r="C17" s="37">
        <v>47570.34</v>
      </c>
      <c r="D17" s="37">
        <v>21235.88</v>
      </c>
      <c r="E17" s="212"/>
      <c r="F17" s="212"/>
      <c r="G17" s="212"/>
      <c r="H17" s="212"/>
      <c r="I17" s="212"/>
      <c r="J17" s="212"/>
    </row>
    <row r="18" spans="1:10">
      <c r="A18" s="97">
        <v>2003</v>
      </c>
      <c r="B18" s="38">
        <v>64271.32</v>
      </c>
      <c r="C18" s="37">
        <v>48049.58</v>
      </c>
      <c r="D18" s="37">
        <v>21861.61</v>
      </c>
      <c r="E18" s="212"/>
      <c r="F18" s="212"/>
      <c r="G18" s="212"/>
      <c r="H18" s="212"/>
      <c r="I18" s="212"/>
      <c r="J18" s="212"/>
    </row>
    <row r="19" spans="1:10">
      <c r="A19" s="97">
        <v>2004</v>
      </c>
      <c r="B19" s="38">
        <v>67551</v>
      </c>
      <c r="C19" s="37">
        <v>49306.33</v>
      </c>
      <c r="D19" s="37">
        <v>23725.5</v>
      </c>
      <c r="E19" s="212"/>
      <c r="F19" s="212"/>
      <c r="G19" s="212"/>
      <c r="H19" s="212"/>
      <c r="I19" s="212"/>
      <c r="J19" s="212"/>
    </row>
    <row r="20" spans="1:10">
      <c r="A20" s="97">
        <v>2005</v>
      </c>
      <c r="B20" s="38">
        <v>69687.73</v>
      </c>
      <c r="C20" s="37">
        <v>50929.03</v>
      </c>
      <c r="D20" s="37">
        <v>24669.8</v>
      </c>
      <c r="E20" s="212"/>
      <c r="F20" s="212"/>
      <c r="G20" s="212"/>
      <c r="H20" s="212"/>
      <c r="I20" s="212"/>
      <c r="J20" s="212"/>
    </row>
    <row r="21" spans="1:10">
      <c r="A21" s="97">
        <v>2006</v>
      </c>
      <c r="B21" s="38">
        <v>74620.789999999994</v>
      </c>
      <c r="C21" s="37">
        <v>56106.74</v>
      </c>
      <c r="D21" s="37">
        <v>27993.46</v>
      </c>
      <c r="E21" s="212"/>
      <c r="F21" s="212"/>
      <c r="G21" s="212"/>
      <c r="H21" s="212"/>
      <c r="I21" s="212"/>
      <c r="J21" s="212"/>
    </row>
    <row r="22" spans="1:10">
      <c r="A22" s="97">
        <v>2007</v>
      </c>
      <c r="B22" s="38">
        <v>76422.86</v>
      </c>
      <c r="C22" s="37">
        <v>57063.11</v>
      </c>
      <c r="D22" s="37">
        <v>27771.67</v>
      </c>
      <c r="E22" s="212"/>
      <c r="F22" s="212"/>
      <c r="G22" s="212"/>
      <c r="H22" s="212"/>
      <c r="I22" s="212"/>
      <c r="J22" s="212"/>
    </row>
    <row r="23" spans="1:10">
      <c r="A23" s="97">
        <v>2008</v>
      </c>
      <c r="B23" s="38">
        <v>82273.56</v>
      </c>
      <c r="C23" s="38">
        <v>62165.55</v>
      </c>
      <c r="D23" s="38">
        <v>29934.11</v>
      </c>
      <c r="E23" s="212"/>
      <c r="F23" s="212"/>
      <c r="G23" s="212"/>
      <c r="H23" s="212"/>
      <c r="I23" s="212"/>
      <c r="J23" s="212"/>
    </row>
    <row r="24" spans="1:10">
      <c r="A24" s="97">
        <v>2009</v>
      </c>
      <c r="B24" s="38">
        <v>86384.87</v>
      </c>
      <c r="C24" s="38">
        <v>65753.600000000006</v>
      </c>
      <c r="D24" s="38">
        <v>33266.42</v>
      </c>
      <c r="E24" s="212"/>
      <c r="F24" s="212"/>
      <c r="G24" s="212"/>
      <c r="H24" s="212"/>
      <c r="I24" s="212"/>
      <c r="J24" s="212"/>
    </row>
    <row r="25" spans="1:10">
      <c r="A25" s="97">
        <v>2010</v>
      </c>
      <c r="B25" s="38">
        <v>88191.44</v>
      </c>
      <c r="C25" s="38">
        <v>67208.58</v>
      </c>
      <c r="D25" s="38">
        <v>33103.019999999997</v>
      </c>
      <c r="E25" s="212"/>
      <c r="F25" s="212"/>
      <c r="G25" s="212"/>
      <c r="H25" s="212"/>
      <c r="I25" s="212"/>
      <c r="J25" s="212"/>
    </row>
    <row r="26" spans="1:10">
      <c r="A26" s="97">
        <v>2011</v>
      </c>
      <c r="B26" s="38">
        <v>87945.09</v>
      </c>
      <c r="C26" s="38">
        <v>71629.759999999995</v>
      </c>
      <c r="D26" s="38">
        <v>32922.19</v>
      </c>
      <c r="E26" s="212"/>
      <c r="F26" s="212"/>
      <c r="G26" s="212"/>
      <c r="H26" s="212"/>
      <c r="I26" s="212"/>
      <c r="J26" s="212"/>
    </row>
    <row r="27" spans="1:10">
      <c r="B27" s="29"/>
      <c r="C27" s="29"/>
      <c r="D27" s="29"/>
      <c r="E27" s="212"/>
      <c r="F27" s="212"/>
      <c r="G27" s="212"/>
      <c r="H27" s="212"/>
      <c r="I27" s="212"/>
      <c r="J27" s="212"/>
    </row>
    <row r="28" spans="1:10">
      <c r="A28" s="339"/>
      <c r="B28" s="29"/>
      <c r="C28" s="29"/>
      <c r="D28" s="29"/>
      <c r="E28" s="212"/>
      <c r="F28" s="212"/>
      <c r="G28" s="212"/>
      <c r="H28" s="212"/>
      <c r="I28" s="212"/>
      <c r="J28" s="212"/>
    </row>
    <row r="29" spans="1:10">
      <c r="B29" s="29"/>
      <c r="C29" s="29"/>
      <c r="D29" s="29"/>
      <c r="E29" s="212"/>
      <c r="F29" s="212"/>
      <c r="G29" s="212"/>
      <c r="H29" s="212"/>
      <c r="I29" s="212"/>
      <c r="J29" s="212"/>
    </row>
    <row r="30" spans="1:10">
      <c r="B30" s="29"/>
      <c r="C30" s="29"/>
      <c r="D30" s="29"/>
      <c r="E30" s="212"/>
      <c r="F30" s="212"/>
      <c r="G30" s="212"/>
      <c r="H30" s="212"/>
      <c r="I30" s="212"/>
      <c r="J30" s="212"/>
    </row>
    <row r="31" spans="1:10">
      <c r="A31" s="339"/>
      <c r="B31" s="29"/>
      <c r="C31" s="29"/>
      <c r="D31" s="29"/>
      <c r="E31" s="212"/>
      <c r="F31" s="212"/>
      <c r="G31" s="212"/>
      <c r="H31" s="212"/>
      <c r="I31" s="212"/>
      <c r="J31" s="212"/>
    </row>
    <row r="32" spans="1:10">
      <c r="A32" s="339"/>
      <c r="B32" s="29"/>
      <c r="C32" s="29"/>
      <c r="D32" s="29"/>
      <c r="E32" s="212"/>
      <c r="F32" s="212"/>
      <c r="G32" s="212"/>
      <c r="H32" s="212"/>
      <c r="I32" s="212"/>
      <c r="J32" s="212"/>
    </row>
    <row r="33" spans="2:10">
      <c r="B33" s="29"/>
      <c r="C33" s="29"/>
      <c r="D33" s="29"/>
      <c r="E33" s="212"/>
      <c r="F33" s="212"/>
      <c r="G33" s="212"/>
      <c r="H33" s="212"/>
      <c r="I33" s="212"/>
      <c r="J33" s="212"/>
    </row>
    <row r="34" spans="2:10">
      <c r="B34" s="29"/>
      <c r="C34" s="29"/>
      <c r="D34" s="29"/>
      <c r="E34" s="212"/>
      <c r="F34" s="212"/>
      <c r="G34" s="212"/>
      <c r="H34" s="212"/>
      <c r="I34" s="212"/>
      <c r="J34" s="212"/>
    </row>
    <row r="35" spans="2:10">
      <c r="B35" s="29"/>
      <c r="C35" s="29"/>
      <c r="D35" s="29"/>
      <c r="E35" s="212"/>
      <c r="F35" s="212"/>
      <c r="G35" s="212"/>
      <c r="H35" s="212"/>
      <c r="I35" s="212"/>
      <c r="J35" s="212"/>
    </row>
    <row r="36" spans="2:10">
      <c r="B36" s="29"/>
      <c r="C36" s="29"/>
      <c r="D36" s="29"/>
      <c r="E36" s="212"/>
      <c r="F36" s="212"/>
      <c r="G36" s="212"/>
      <c r="H36" s="212"/>
      <c r="I36" s="212"/>
      <c r="J36" s="212"/>
    </row>
    <row r="37" spans="2:10">
      <c r="B37" s="29"/>
      <c r="C37" s="29"/>
      <c r="D37" s="29"/>
      <c r="E37" s="212"/>
      <c r="F37" s="212"/>
      <c r="G37" s="212"/>
      <c r="H37" s="212"/>
      <c r="I37" s="212"/>
      <c r="J37" s="212"/>
    </row>
    <row r="38" spans="2:10">
      <c r="B38" s="29"/>
      <c r="C38" s="29"/>
      <c r="D38" s="29"/>
      <c r="E38" s="212"/>
      <c r="F38" s="212"/>
      <c r="G38" s="212"/>
      <c r="H38" s="212"/>
      <c r="I38" s="212"/>
      <c r="J38" s="212"/>
    </row>
    <row r="39" spans="2:10">
      <c r="B39" s="29"/>
      <c r="C39" s="29"/>
      <c r="D39" s="29"/>
      <c r="E39" s="212"/>
      <c r="F39" s="212"/>
      <c r="G39" s="212"/>
      <c r="H39" s="212"/>
      <c r="I39" s="212"/>
      <c r="J39" s="212"/>
    </row>
    <row r="40" spans="2:10">
      <c r="B40" s="29"/>
      <c r="C40" s="29"/>
      <c r="D40" s="29"/>
      <c r="E40" s="212"/>
      <c r="F40" s="212"/>
      <c r="G40" s="212"/>
      <c r="H40" s="212"/>
      <c r="I40" s="212"/>
      <c r="J40" s="212"/>
    </row>
    <row r="41" spans="2:10">
      <c r="B41" s="29"/>
      <c r="C41" s="29"/>
      <c r="D41" s="29"/>
      <c r="E41" s="340"/>
    </row>
    <row r="42" spans="2:10">
      <c r="B42" s="29"/>
      <c r="C42" s="29"/>
      <c r="D42" s="29"/>
      <c r="E42" s="340"/>
    </row>
    <row r="43" spans="2:10">
      <c r="B43" s="29"/>
      <c r="C43" s="29"/>
      <c r="D43" s="29"/>
      <c r="E43" s="340"/>
    </row>
    <row r="44" spans="2:10">
      <c r="B44" s="340"/>
      <c r="C44" s="36"/>
      <c r="D44" s="340"/>
      <c r="E44" s="340"/>
    </row>
    <row r="45" spans="2:10">
      <c r="B45" s="340"/>
      <c r="C45" s="36"/>
      <c r="D45" s="340"/>
      <c r="E45" s="340"/>
    </row>
    <row r="46" spans="2:10">
      <c r="B46" s="340"/>
      <c r="C46" s="36"/>
      <c r="D46" s="340"/>
      <c r="E46" s="340"/>
    </row>
    <row r="47" spans="2:10">
      <c r="B47" s="340"/>
      <c r="C47" s="36"/>
      <c r="D47" s="340"/>
      <c r="E47" s="340"/>
    </row>
    <row r="48" spans="2:10">
      <c r="B48" s="340"/>
      <c r="C48" s="36"/>
      <c r="D48" s="340"/>
      <c r="E48" s="340"/>
    </row>
    <row r="49" spans="2:5">
      <c r="B49" s="340"/>
      <c r="C49" s="36"/>
      <c r="D49" s="340"/>
      <c r="E49" s="340"/>
    </row>
    <row r="50" spans="2:5">
      <c r="B50" s="340"/>
      <c r="C50" s="36"/>
      <c r="D50" s="340"/>
    </row>
    <row r="51" spans="2:5">
      <c r="B51" s="340"/>
      <c r="C51" s="36"/>
      <c r="D51" s="340"/>
    </row>
    <row r="52" spans="2:5">
      <c r="B52" s="340"/>
      <c r="C52" s="36"/>
      <c r="D52" s="340"/>
    </row>
  </sheetData>
  <pageMargins left="0.75" right="0.75" top="1" bottom="1" header="0.5" footer="0.5"/>
  <pageSetup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/>
  </sheetViews>
  <sheetFormatPr defaultRowHeight="15"/>
  <cols>
    <col min="1" max="1" width="15" style="97" customWidth="1"/>
    <col min="2" max="2" width="15.42578125" style="341" customWidth="1"/>
    <col min="3" max="3" width="16.140625" style="341" customWidth="1"/>
    <col min="4" max="4" width="15.85546875" style="212" customWidth="1"/>
    <col min="5" max="16384" width="9.140625" style="212"/>
  </cols>
  <sheetData>
    <row r="1" spans="1:4">
      <c r="A1" s="97" t="s">
        <v>611</v>
      </c>
    </row>
    <row r="2" spans="1:4">
      <c r="A2" s="97" t="s">
        <v>612</v>
      </c>
    </row>
    <row r="5" spans="1:4">
      <c r="A5" s="212"/>
      <c r="B5" s="211" t="s">
        <v>71</v>
      </c>
      <c r="C5" s="211" t="s">
        <v>613</v>
      </c>
      <c r="D5" s="211" t="s">
        <v>614</v>
      </c>
    </row>
    <row r="6" spans="1:4">
      <c r="A6" s="212" t="s">
        <v>615</v>
      </c>
      <c r="B6" s="342">
        <f>SUM(C6:D6)</f>
        <v>63209157772.259995</v>
      </c>
      <c r="C6" s="342">
        <v>43623385784.449997</v>
      </c>
      <c r="D6" s="343">
        <v>19585771987.810001</v>
      </c>
    </row>
    <row r="7" spans="1:4">
      <c r="A7" s="97" t="s">
        <v>8</v>
      </c>
      <c r="B7" s="342">
        <f>SUM(C7:D7)</f>
        <v>2019523325.9099998</v>
      </c>
      <c r="C7" s="342">
        <f t="shared" ref="C7:D7" si="0">C8+C9</f>
        <v>1792041443.5599999</v>
      </c>
      <c r="D7" s="342">
        <f t="shared" si="0"/>
        <v>227481882.34999999</v>
      </c>
    </row>
    <row r="8" spans="1:4">
      <c r="A8" s="212" t="s">
        <v>159</v>
      </c>
      <c r="B8" s="342">
        <f>SUM(C8:D8)</f>
        <v>1696574820.52</v>
      </c>
      <c r="C8" s="342">
        <v>1524690231.95</v>
      </c>
      <c r="D8" s="343">
        <v>171884588.56999999</v>
      </c>
    </row>
    <row r="9" spans="1:4">
      <c r="A9" s="212" t="s">
        <v>67</v>
      </c>
      <c r="B9" s="342">
        <f>SUM(C9:D9)</f>
        <v>322948505.38999999</v>
      </c>
      <c r="C9" s="342">
        <v>267351211.61000001</v>
      </c>
      <c r="D9" s="343">
        <v>55597293.780000001</v>
      </c>
    </row>
    <row r="10" spans="1:4">
      <c r="B10" s="211"/>
      <c r="C10" s="211"/>
    </row>
    <row r="11" spans="1:4">
      <c r="B11" s="211"/>
      <c r="C11" s="211"/>
    </row>
    <row r="12" spans="1:4">
      <c r="A12" s="344"/>
      <c r="B12" s="211"/>
      <c r="C12" s="211"/>
    </row>
    <row r="13" spans="1:4">
      <c r="B13" s="211"/>
      <c r="C13" s="211"/>
    </row>
    <row r="14" spans="1:4">
      <c r="B14" s="211"/>
      <c r="C14" s="211"/>
    </row>
    <row r="15" spans="1:4">
      <c r="A15" s="339"/>
      <c r="B15" s="211"/>
      <c r="C15" s="211"/>
    </row>
    <row r="16" spans="1:4">
      <c r="B16" s="211"/>
      <c r="C16" s="211"/>
    </row>
    <row r="17" spans="1:3">
      <c r="B17" s="211"/>
      <c r="C17" s="211"/>
    </row>
    <row r="18" spans="1:3">
      <c r="A18" s="339"/>
      <c r="B18" s="211"/>
      <c r="C18" s="211"/>
    </row>
    <row r="19" spans="1:3">
      <c r="A19" s="339"/>
      <c r="B19" s="211"/>
      <c r="C19" s="211"/>
    </row>
    <row r="20" spans="1:3">
      <c r="B20" s="211"/>
      <c r="C20" s="211"/>
    </row>
    <row r="21" spans="1:3">
      <c r="B21" s="211"/>
      <c r="C21" s="211"/>
    </row>
    <row r="22" spans="1:3">
      <c r="B22" s="211"/>
      <c r="C22" s="211"/>
    </row>
    <row r="23" spans="1:3">
      <c r="B23" s="211"/>
      <c r="C23" s="211"/>
    </row>
    <row r="24" spans="1:3">
      <c r="B24" s="211"/>
      <c r="C24" s="211"/>
    </row>
    <row r="25" spans="1:3">
      <c r="B25" s="211"/>
      <c r="C25" s="211"/>
    </row>
    <row r="26" spans="1:3">
      <c r="B26" s="211"/>
      <c r="C26" s="211"/>
    </row>
    <row r="27" spans="1:3">
      <c r="B27" s="211"/>
      <c r="C27" s="211"/>
    </row>
    <row r="28" spans="1:3">
      <c r="B28" s="211"/>
      <c r="C28" s="211"/>
    </row>
  </sheetData>
  <pageMargins left="0.75" right="0.75" top="1" bottom="1" header="0.5" footer="0.5"/>
  <pageSetup orientation="portrait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/>
  </sheetViews>
  <sheetFormatPr defaultRowHeight="15"/>
  <cols>
    <col min="1" max="1" width="15" style="97" customWidth="1"/>
    <col min="2" max="5" width="12.7109375" style="341" customWidth="1"/>
    <col min="6" max="16384" width="9.140625" style="212"/>
  </cols>
  <sheetData>
    <row r="1" spans="1:5">
      <c r="A1" s="97" t="s">
        <v>616</v>
      </c>
    </row>
    <row r="2" spans="1:5">
      <c r="A2" s="97" t="s">
        <v>617</v>
      </c>
    </row>
    <row r="5" spans="1:5">
      <c r="A5" s="212"/>
      <c r="B5" s="211" t="s">
        <v>618</v>
      </c>
      <c r="C5" s="211"/>
      <c r="D5" s="211" t="s">
        <v>619</v>
      </c>
      <c r="E5" s="211"/>
    </row>
    <row r="6" spans="1:5">
      <c r="A6" s="212"/>
      <c r="B6" s="211" t="s">
        <v>613</v>
      </c>
      <c r="C6" s="211" t="s">
        <v>614</v>
      </c>
      <c r="D6" s="211" t="s">
        <v>613</v>
      </c>
      <c r="E6" s="211" t="s">
        <v>614</v>
      </c>
    </row>
    <row r="7" spans="1:5">
      <c r="A7" s="212" t="s">
        <v>615</v>
      </c>
      <c r="B7" s="345">
        <v>4194.4399999999996</v>
      </c>
      <c r="C7" s="345">
        <v>1042.99</v>
      </c>
      <c r="D7" s="345">
        <v>104.991</v>
      </c>
      <c r="E7" s="345">
        <v>589.78</v>
      </c>
    </row>
    <row r="8" spans="1:5">
      <c r="A8" s="97" t="s">
        <v>8</v>
      </c>
      <c r="B8" s="345">
        <v>7727.87</v>
      </c>
      <c r="C8" s="345">
        <v>2250.5100000000002</v>
      </c>
      <c r="D8" s="345">
        <v>118.738</v>
      </c>
      <c r="E8" s="345">
        <v>1106.4100000000001</v>
      </c>
    </row>
    <row r="9" spans="1:5">
      <c r="A9" s="212" t="s">
        <v>159</v>
      </c>
      <c r="B9" s="345">
        <v>8003.47</v>
      </c>
      <c r="C9" s="345">
        <v>2301.94</v>
      </c>
      <c r="D9" s="345">
        <v>115.232</v>
      </c>
      <c r="E9" s="345">
        <v>1111.8499999999999</v>
      </c>
    </row>
    <row r="10" spans="1:5">
      <c r="A10" s="212" t="s">
        <v>67</v>
      </c>
      <c r="B10" s="345">
        <v>6459.37</v>
      </c>
      <c r="C10" s="345">
        <v>2105.1</v>
      </c>
      <c r="D10" s="345">
        <v>134.87799999999999</v>
      </c>
      <c r="E10" s="345">
        <v>1091.02</v>
      </c>
    </row>
    <row r="11" spans="1:5">
      <c r="A11" s="212"/>
      <c r="B11" s="211"/>
      <c r="C11" s="211"/>
      <c r="D11" s="211"/>
      <c r="E11" s="211"/>
    </row>
    <row r="12" spans="1:5">
      <c r="A12" s="212"/>
      <c r="B12" s="29"/>
      <c r="C12" s="29"/>
      <c r="D12" s="29"/>
      <c r="E12" s="29"/>
    </row>
    <row r="13" spans="1:5">
      <c r="B13" s="211"/>
      <c r="C13" s="211"/>
      <c r="D13" s="211"/>
      <c r="E13" s="211"/>
    </row>
    <row r="14" spans="1:5">
      <c r="B14" s="211"/>
      <c r="C14" s="211"/>
      <c r="D14" s="211"/>
      <c r="E14" s="211"/>
    </row>
    <row r="15" spans="1:5">
      <c r="B15" s="211"/>
      <c r="C15" s="211"/>
      <c r="D15" s="211"/>
      <c r="E15" s="211"/>
    </row>
    <row r="16" spans="1:5">
      <c r="B16" s="211"/>
      <c r="C16" s="211"/>
      <c r="D16" s="211"/>
      <c r="E16" s="211"/>
    </row>
    <row r="17" spans="1:5">
      <c r="B17" s="211"/>
      <c r="C17" s="211"/>
      <c r="D17" s="211"/>
      <c r="E17" s="211"/>
    </row>
    <row r="18" spans="1:5">
      <c r="B18" s="211"/>
      <c r="C18" s="211"/>
      <c r="D18" s="211"/>
      <c r="E18" s="211"/>
    </row>
    <row r="19" spans="1:5">
      <c r="B19" s="211"/>
      <c r="C19" s="346"/>
      <c r="D19" s="211"/>
      <c r="E19" s="211"/>
    </row>
    <row r="20" spans="1:5">
      <c r="B20" s="211"/>
      <c r="C20" s="212"/>
      <c r="D20" s="212"/>
      <c r="E20" s="212"/>
    </row>
    <row r="21" spans="1:5">
      <c r="B21" s="211"/>
      <c r="C21" s="211"/>
      <c r="D21" s="211"/>
      <c r="E21" s="347"/>
    </row>
    <row r="22" spans="1:5">
      <c r="B22" s="211"/>
      <c r="C22" s="211"/>
      <c r="D22" s="211"/>
      <c r="E22" s="347"/>
    </row>
    <row r="23" spans="1:5">
      <c r="B23" s="211"/>
      <c r="C23" s="211"/>
      <c r="D23" s="211"/>
      <c r="E23" s="347"/>
    </row>
    <row r="24" spans="1:5">
      <c r="B24" s="211"/>
      <c r="C24" s="211"/>
      <c r="D24" s="211"/>
      <c r="E24" s="347"/>
    </row>
    <row r="25" spans="1:5">
      <c r="A25" s="344"/>
      <c r="B25" s="211"/>
      <c r="C25" s="211"/>
      <c r="D25" s="211"/>
      <c r="E25" s="211"/>
    </row>
    <row r="26" spans="1:5">
      <c r="B26" s="211"/>
      <c r="C26" s="211"/>
      <c r="D26" s="211"/>
      <c r="E26" s="211"/>
    </row>
    <row r="27" spans="1:5">
      <c r="B27" s="211"/>
      <c r="C27" s="211"/>
      <c r="D27" s="211"/>
      <c r="E27" s="211"/>
    </row>
    <row r="28" spans="1:5">
      <c r="A28" s="339"/>
      <c r="B28" s="211"/>
      <c r="C28" s="211"/>
      <c r="D28" s="211"/>
      <c r="E28" s="211"/>
    </row>
    <row r="29" spans="1:5">
      <c r="B29" s="211"/>
      <c r="C29" s="211"/>
      <c r="D29" s="211"/>
      <c r="E29" s="211"/>
    </row>
    <row r="30" spans="1:5">
      <c r="B30" s="211"/>
      <c r="C30" s="211"/>
      <c r="D30" s="211"/>
      <c r="E30" s="211"/>
    </row>
    <row r="31" spans="1:5">
      <c r="A31" s="339"/>
      <c r="B31" s="211"/>
      <c r="C31" s="211"/>
      <c r="D31" s="211"/>
      <c r="E31" s="211"/>
    </row>
    <row r="32" spans="1:5">
      <c r="A32" s="339"/>
      <c r="B32" s="211"/>
      <c r="C32" s="211"/>
      <c r="D32" s="211"/>
      <c r="E32" s="211"/>
    </row>
    <row r="33" spans="2:5">
      <c r="B33" s="211"/>
      <c r="C33" s="211"/>
      <c r="D33" s="211"/>
      <c r="E33" s="211"/>
    </row>
    <row r="34" spans="2:5">
      <c r="B34" s="211"/>
      <c r="C34" s="211"/>
      <c r="D34" s="211"/>
      <c r="E34" s="211"/>
    </row>
    <row r="35" spans="2:5">
      <c r="B35" s="211"/>
      <c r="C35" s="211"/>
      <c r="D35" s="211"/>
      <c r="E35" s="211"/>
    </row>
    <row r="36" spans="2:5">
      <c r="B36" s="211"/>
      <c r="C36" s="211"/>
      <c r="D36" s="211"/>
      <c r="E36" s="211"/>
    </row>
    <row r="37" spans="2:5">
      <c r="B37" s="211"/>
      <c r="C37" s="211"/>
      <c r="D37" s="211"/>
      <c r="E37" s="211"/>
    </row>
    <row r="38" spans="2:5">
      <c r="B38" s="211"/>
      <c r="C38" s="211"/>
      <c r="D38" s="211"/>
      <c r="E38" s="211"/>
    </row>
    <row r="39" spans="2:5">
      <c r="B39" s="211"/>
      <c r="C39" s="211"/>
      <c r="D39" s="211"/>
      <c r="E39" s="211"/>
    </row>
    <row r="40" spans="2:5">
      <c r="B40" s="211"/>
      <c r="C40" s="211"/>
      <c r="D40" s="211"/>
      <c r="E40" s="211"/>
    </row>
    <row r="41" spans="2:5">
      <c r="B41" s="211"/>
      <c r="C41" s="211"/>
      <c r="D41" s="211"/>
      <c r="E41" s="211"/>
    </row>
  </sheetData>
  <pageMargins left="0.75" right="0.75" top="1" bottom="1" header="0.5" footer="0.5"/>
  <pageSetup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showGridLines="0" zoomScaleNormal="100" workbookViewId="0"/>
  </sheetViews>
  <sheetFormatPr defaultRowHeight="15"/>
  <cols>
    <col min="1" max="1" width="15" style="97" customWidth="1"/>
    <col min="2" max="2" width="14.28515625" style="341" customWidth="1"/>
    <col min="3" max="3" width="15.42578125" style="341" customWidth="1"/>
    <col min="4" max="16384" width="9.140625" style="212"/>
  </cols>
  <sheetData>
    <row r="1" spans="1:3">
      <c r="A1" s="97" t="s">
        <v>620</v>
      </c>
    </row>
    <row r="2" spans="1:3">
      <c r="A2" s="97" t="s">
        <v>621</v>
      </c>
    </row>
    <row r="5" spans="1:3">
      <c r="A5" s="212"/>
      <c r="B5" s="211" t="s">
        <v>613</v>
      </c>
      <c r="C5" s="211" t="s">
        <v>614</v>
      </c>
    </row>
    <row r="6" spans="1:3">
      <c r="A6" s="212" t="s">
        <v>391</v>
      </c>
      <c r="B6" s="214">
        <v>7464.04</v>
      </c>
      <c r="C6" s="214">
        <v>2230.61</v>
      </c>
    </row>
    <row r="7" spans="1:3">
      <c r="A7" s="97" t="s">
        <v>392</v>
      </c>
      <c r="B7" s="38">
        <v>9916.65</v>
      </c>
      <c r="C7" s="38">
        <v>2524.3000000000002</v>
      </c>
    </row>
    <row r="8" spans="1:3">
      <c r="A8" s="212" t="s">
        <v>393</v>
      </c>
      <c r="B8" s="214">
        <v>7641.97</v>
      </c>
      <c r="C8" s="214">
        <v>2217.9299999999998</v>
      </c>
    </row>
    <row r="9" spans="1:3">
      <c r="A9" s="212" t="s">
        <v>394</v>
      </c>
      <c r="B9" s="214">
        <v>7862.59</v>
      </c>
      <c r="C9" s="214">
        <v>2276.5300000000002</v>
      </c>
    </row>
    <row r="10" spans="1:3">
      <c r="A10" s="212" t="s">
        <v>622</v>
      </c>
      <c r="B10" s="38">
        <v>8792.2000000000007</v>
      </c>
      <c r="C10" s="38">
        <v>2524.66</v>
      </c>
    </row>
    <row r="11" spans="1:3">
      <c r="A11" s="212" t="s">
        <v>251</v>
      </c>
      <c r="B11" s="38">
        <v>7893.66</v>
      </c>
      <c r="C11" s="38">
        <v>2363.29</v>
      </c>
    </row>
    <row r="12" spans="1:3">
      <c r="A12" s="212"/>
      <c r="B12" s="211"/>
      <c r="C12" s="211"/>
    </row>
    <row r="13" spans="1:3">
      <c r="A13" s="212"/>
      <c r="B13" s="211"/>
      <c r="C13" s="211"/>
    </row>
    <row r="14" spans="1:3">
      <c r="A14" s="212"/>
      <c r="B14" s="29"/>
      <c r="C14" s="29"/>
    </row>
    <row r="15" spans="1:3">
      <c r="A15" s="212"/>
      <c r="B15" s="29"/>
      <c r="C15" s="29"/>
    </row>
    <row r="16" spans="1:3">
      <c r="B16" s="211"/>
      <c r="C16" s="211"/>
    </row>
    <row r="17" spans="1:3">
      <c r="B17" s="211"/>
      <c r="C17" s="211"/>
    </row>
    <row r="18" spans="1:3">
      <c r="B18" s="211"/>
      <c r="C18" s="211"/>
    </row>
    <row r="19" spans="1:3">
      <c r="B19" s="211"/>
      <c r="C19" s="211"/>
    </row>
    <row r="20" spans="1:3">
      <c r="B20" s="211"/>
      <c r="C20" s="211"/>
    </row>
    <row r="21" spans="1:3">
      <c r="B21" s="211"/>
      <c r="C21" s="211"/>
    </row>
    <row r="22" spans="1:3">
      <c r="B22" s="211"/>
      <c r="C22" s="211"/>
    </row>
    <row r="23" spans="1:3">
      <c r="B23" s="211"/>
      <c r="C23" s="211"/>
    </row>
    <row r="24" spans="1:3">
      <c r="B24" s="211"/>
      <c r="C24" s="211"/>
    </row>
    <row r="25" spans="1:3">
      <c r="B25" s="211"/>
      <c r="C25" s="211"/>
    </row>
    <row r="26" spans="1:3">
      <c r="B26" s="211"/>
      <c r="C26" s="211"/>
    </row>
    <row r="27" spans="1:3">
      <c r="B27" s="211"/>
      <c r="C27" s="211"/>
    </row>
    <row r="28" spans="1:3">
      <c r="A28" s="344"/>
      <c r="B28" s="211"/>
      <c r="C28" s="211"/>
    </row>
    <row r="29" spans="1:3">
      <c r="B29" s="211"/>
      <c r="C29" s="211"/>
    </row>
    <row r="30" spans="1:3">
      <c r="B30" s="211"/>
      <c r="C30" s="211"/>
    </row>
    <row r="31" spans="1:3">
      <c r="A31" s="339"/>
      <c r="B31" s="211"/>
      <c r="C31" s="211"/>
    </row>
    <row r="32" spans="1:3">
      <c r="B32" s="211"/>
      <c r="C32" s="211"/>
    </row>
    <row r="33" spans="1:3">
      <c r="B33" s="211"/>
      <c r="C33" s="211"/>
    </row>
    <row r="34" spans="1:3">
      <c r="A34" s="339"/>
      <c r="B34" s="211"/>
      <c r="C34" s="211"/>
    </row>
    <row r="35" spans="1:3">
      <c r="A35" s="339"/>
      <c r="B35" s="211"/>
      <c r="C35" s="211"/>
    </row>
    <row r="36" spans="1:3">
      <c r="B36" s="211"/>
      <c r="C36" s="211"/>
    </row>
    <row r="37" spans="1:3">
      <c r="B37" s="211"/>
      <c r="C37" s="211"/>
    </row>
    <row r="38" spans="1:3">
      <c r="B38" s="211"/>
      <c r="C38" s="211"/>
    </row>
    <row r="39" spans="1:3">
      <c r="B39" s="211"/>
      <c r="C39" s="211"/>
    </row>
    <row r="40" spans="1:3">
      <c r="B40" s="211"/>
      <c r="C40" s="211"/>
    </row>
    <row r="41" spans="1:3">
      <c r="B41" s="211"/>
      <c r="C41" s="211"/>
    </row>
    <row r="42" spans="1:3">
      <c r="B42" s="211"/>
      <c r="C42" s="211"/>
    </row>
    <row r="43" spans="1:3">
      <c r="B43" s="211"/>
      <c r="C43" s="211"/>
    </row>
    <row r="44" spans="1:3">
      <c r="B44" s="211"/>
      <c r="C44" s="211"/>
    </row>
  </sheetData>
  <pageMargins left="0.75" right="0.75" top="1" bottom="1" header="0.5" footer="0.5"/>
  <pageSetup orientation="portrait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zoomScaleNormal="100" workbookViewId="0"/>
  </sheetViews>
  <sheetFormatPr defaultRowHeight="15"/>
  <cols>
    <col min="1" max="1" width="15" style="97" customWidth="1"/>
    <col min="2" max="4" width="13.5703125" style="341" customWidth="1"/>
    <col min="5" max="16384" width="9.140625" style="212"/>
  </cols>
  <sheetData>
    <row r="1" spans="1:4">
      <c r="A1" s="97" t="s">
        <v>623</v>
      </c>
    </row>
    <row r="2" spans="1:4">
      <c r="A2" s="97" t="s">
        <v>624</v>
      </c>
    </row>
    <row r="5" spans="1:4">
      <c r="A5" s="212"/>
      <c r="B5" s="211" t="s">
        <v>625</v>
      </c>
      <c r="C5" s="211" t="s">
        <v>626</v>
      </c>
      <c r="D5" s="211" t="s">
        <v>627</v>
      </c>
    </row>
    <row r="6" spans="1:4">
      <c r="A6" s="212" t="s">
        <v>391</v>
      </c>
      <c r="B6" s="214">
        <v>217.14500000000001</v>
      </c>
      <c r="C6" s="214">
        <v>1397.38</v>
      </c>
      <c r="D6" s="214">
        <v>186.595</v>
      </c>
    </row>
    <row r="7" spans="1:4">
      <c r="A7" s="97" t="s">
        <v>392</v>
      </c>
      <c r="B7" s="38">
        <v>232.75399999999999</v>
      </c>
      <c r="C7" s="38">
        <v>2243.65</v>
      </c>
      <c r="D7" s="38">
        <v>417.89100000000002</v>
      </c>
    </row>
    <row r="8" spans="1:4">
      <c r="A8" s="212" t="s">
        <v>393</v>
      </c>
      <c r="B8" s="214">
        <v>226.899</v>
      </c>
      <c r="C8" s="214">
        <v>1433.2</v>
      </c>
      <c r="D8" s="214">
        <v>204.584</v>
      </c>
    </row>
    <row r="9" spans="1:4">
      <c r="A9" s="212" t="s">
        <v>394</v>
      </c>
      <c r="B9" s="214">
        <v>183.61199999999999</v>
      </c>
      <c r="C9" s="214">
        <v>1404.62</v>
      </c>
      <c r="D9" s="214">
        <v>214.18899999999999</v>
      </c>
    </row>
    <row r="10" spans="1:4">
      <c r="A10" s="212" t="s">
        <v>622</v>
      </c>
      <c r="B10" s="38">
        <v>189.739</v>
      </c>
      <c r="C10" s="38">
        <v>1566.21</v>
      </c>
      <c r="D10" s="38">
        <v>209.5</v>
      </c>
    </row>
    <row r="11" spans="1:4">
      <c r="A11" s="212" t="s">
        <v>251</v>
      </c>
      <c r="B11" s="38">
        <v>177.66800000000001</v>
      </c>
      <c r="C11" s="38">
        <v>1291.3900000000001</v>
      </c>
      <c r="D11" s="38">
        <v>196.148</v>
      </c>
    </row>
    <row r="12" spans="1:4">
      <c r="A12" s="212"/>
      <c r="B12" s="29"/>
      <c r="C12" s="29"/>
      <c r="D12" s="29"/>
    </row>
    <row r="13" spans="1:4">
      <c r="A13" s="212"/>
      <c r="B13" s="29"/>
      <c r="C13" s="29"/>
      <c r="D13" s="29"/>
    </row>
    <row r="14" spans="1:4">
      <c r="A14" s="212"/>
      <c r="B14" s="211"/>
      <c r="C14" s="211"/>
      <c r="D14" s="211"/>
    </row>
    <row r="15" spans="1:4">
      <c r="A15" s="212"/>
      <c r="B15" s="211"/>
      <c r="C15" s="211"/>
      <c r="D15" s="211"/>
    </row>
    <row r="16" spans="1:4">
      <c r="A16" s="212"/>
      <c r="B16" s="29"/>
      <c r="C16" s="29"/>
      <c r="D16" s="211"/>
    </row>
    <row r="17" spans="1:4">
      <c r="A17" s="212"/>
      <c r="B17" s="29"/>
      <c r="C17" s="29"/>
      <c r="D17" s="211"/>
    </row>
    <row r="18" spans="1:4">
      <c r="B18" s="211"/>
      <c r="C18" s="211"/>
      <c r="D18" s="211"/>
    </row>
    <row r="19" spans="1:4">
      <c r="B19" s="211"/>
      <c r="C19" s="211"/>
      <c r="D19" s="211"/>
    </row>
    <row r="20" spans="1:4">
      <c r="B20" s="211"/>
      <c r="C20" s="211"/>
      <c r="D20" s="211"/>
    </row>
    <row r="21" spans="1:4">
      <c r="B21" s="211"/>
      <c r="C21" s="211"/>
      <c r="D21" s="211"/>
    </row>
    <row r="22" spans="1:4">
      <c r="B22" s="211"/>
      <c r="C22" s="211"/>
      <c r="D22" s="211"/>
    </row>
    <row r="23" spans="1:4">
      <c r="B23" s="211"/>
      <c r="C23" s="211"/>
      <c r="D23" s="211"/>
    </row>
    <row r="24" spans="1:4">
      <c r="B24" s="211"/>
      <c r="C24" s="211"/>
      <c r="D24" s="211"/>
    </row>
    <row r="25" spans="1:4">
      <c r="B25" s="211"/>
      <c r="C25" s="211"/>
      <c r="D25" s="211"/>
    </row>
    <row r="26" spans="1:4">
      <c r="B26" s="211"/>
      <c r="C26" s="211"/>
      <c r="D26" s="211"/>
    </row>
    <row r="27" spans="1:4">
      <c r="B27" s="211"/>
      <c r="C27" s="211"/>
      <c r="D27" s="211"/>
    </row>
    <row r="28" spans="1:4">
      <c r="B28" s="211"/>
      <c r="C28" s="211"/>
      <c r="D28" s="211"/>
    </row>
    <row r="29" spans="1:4">
      <c r="B29" s="211"/>
      <c r="C29" s="211"/>
      <c r="D29" s="211"/>
    </row>
    <row r="30" spans="1:4">
      <c r="A30" s="344"/>
      <c r="B30" s="211"/>
      <c r="C30" s="211"/>
      <c r="D30" s="211"/>
    </row>
    <row r="31" spans="1:4">
      <c r="B31" s="211"/>
      <c r="C31" s="211"/>
      <c r="D31" s="211"/>
    </row>
    <row r="32" spans="1:4">
      <c r="B32" s="211"/>
      <c r="C32" s="211"/>
      <c r="D32" s="211"/>
    </row>
    <row r="33" spans="1:4">
      <c r="A33" s="339"/>
      <c r="B33" s="211"/>
      <c r="C33" s="211"/>
      <c r="D33" s="211"/>
    </row>
    <row r="34" spans="1:4">
      <c r="B34" s="211"/>
      <c r="C34" s="211"/>
      <c r="D34" s="211"/>
    </row>
    <row r="35" spans="1:4">
      <c r="B35" s="211"/>
      <c r="C35" s="211"/>
      <c r="D35" s="211"/>
    </row>
    <row r="36" spans="1:4">
      <c r="A36" s="339"/>
      <c r="B36" s="211"/>
      <c r="C36" s="211"/>
      <c r="D36" s="211"/>
    </row>
    <row r="37" spans="1:4">
      <c r="A37" s="339"/>
      <c r="B37" s="211"/>
      <c r="C37" s="211"/>
      <c r="D37" s="211"/>
    </row>
    <row r="38" spans="1:4">
      <c r="B38" s="211"/>
      <c r="C38" s="211"/>
      <c r="D38" s="211"/>
    </row>
    <row r="39" spans="1:4">
      <c r="B39" s="211"/>
      <c r="C39" s="211"/>
      <c r="D39" s="211"/>
    </row>
    <row r="40" spans="1:4">
      <c r="B40" s="211"/>
      <c r="C40" s="211"/>
      <c r="D40" s="211"/>
    </row>
    <row r="41" spans="1:4">
      <c r="B41" s="211"/>
      <c r="C41" s="211"/>
      <c r="D41" s="211"/>
    </row>
    <row r="42" spans="1:4">
      <c r="B42" s="211"/>
      <c r="C42" s="211"/>
      <c r="D42" s="211"/>
    </row>
    <row r="43" spans="1:4">
      <c r="B43" s="211"/>
      <c r="C43" s="211"/>
      <c r="D43" s="211"/>
    </row>
    <row r="44" spans="1:4">
      <c r="B44" s="211"/>
      <c r="C44" s="211"/>
      <c r="D44" s="211"/>
    </row>
    <row r="45" spans="1:4">
      <c r="B45" s="211"/>
      <c r="C45" s="211"/>
      <c r="D45" s="211"/>
    </row>
    <row r="46" spans="1:4">
      <c r="B46" s="211"/>
      <c r="C46" s="211"/>
      <c r="D46" s="211"/>
    </row>
  </sheetData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showGridLines="0" zoomScaleNormal="100" workbookViewId="0"/>
  </sheetViews>
  <sheetFormatPr defaultRowHeight="15" customHeight="1"/>
  <cols>
    <col min="1" max="1" width="6.28515625" style="47" customWidth="1"/>
    <col min="2" max="5" width="10.42578125" style="11" customWidth="1"/>
    <col min="6" max="16384" width="9.140625" style="11"/>
  </cols>
  <sheetData>
    <row r="1" spans="1:13" ht="15" customHeight="1">
      <c r="A1" s="31" t="s">
        <v>155</v>
      </c>
    </row>
    <row r="2" spans="1:13" ht="15" customHeight="1">
      <c r="A2" s="31" t="s">
        <v>156</v>
      </c>
    </row>
    <row r="3" spans="1:13" ht="15" customHeight="1">
      <c r="A3" s="31"/>
    </row>
    <row r="4" spans="1:13" ht="15" customHeight="1">
      <c r="A4" s="31"/>
      <c r="B4" s="26"/>
      <c r="C4" s="26"/>
    </row>
    <row r="5" spans="1:13" ht="15" customHeight="1">
      <c r="B5" s="11" t="s">
        <v>94</v>
      </c>
      <c r="G5" s="11" t="s">
        <v>93</v>
      </c>
    </row>
    <row r="6" spans="1:13" ht="15" customHeight="1">
      <c r="A6" s="31"/>
      <c r="B6" s="26" t="s">
        <v>157</v>
      </c>
      <c r="C6" s="26" t="s">
        <v>158</v>
      </c>
      <c r="D6" s="26" t="s">
        <v>159</v>
      </c>
      <c r="E6" s="26" t="s">
        <v>160</v>
      </c>
      <c r="G6" s="79" t="s">
        <v>161</v>
      </c>
      <c r="H6" s="79"/>
      <c r="I6" s="80"/>
      <c r="J6" s="11" t="s">
        <v>162</v>
      </c>
    </row>
    <row r="7" spans="1:13" ht="15" customHeight="1">
      <c r="A7" s="31"/>
      <c r="B7" s="26" t="s">
        <v>161</v>
      </c>
      <c r="C7" s="26" t="s">
        <v>161</v>
      </c>
      <c r="D7" s="27" t="s">
        <v>161</v>
      </c>
      <c r="E7" s="27" t="s">
        <v>161</v>
      </c>
      <c r="G7" s="80" t="s">
        <v>157</v>
      </c>
      <c r="H7" s="80" t="s">
        <v>158</v>
      </c>
      <c r="I7" s="80" t="s">
        <v>163</v>
      </c>
      <c r="J7" s="11" t="s">
        <v>164</v>
      </c>
    </row>
    <row r="8" spans="1:13" ht="15" customHeight="1">
      <c r="A8" s="47">
        <v>1978</v>
      </c>
      <c r="B8" s="19">
        <v>12987</v>
      </c>
      <c r="C8" s="11">
        <v>524</v>
      </c>
      <c r="D8" s="19">
        <v>14381</v>
      </c>
      <c r="E8" s="11">
        <v>314</v>
      </c>
      <c r="G8" s="19">
        <v>35189</v>
      </c>
      <c r="H8" s="11">
        <v>277</v>
      </c>
      <c r="I8" s="19">
        <v>5955</v>
      </c>
      <c r="J8" s="81">
        <v>134</v>
      </c>
      <c r="K8" s="19"/>
      <c r="L8" s="81"/>
      <c r="M8" s="82"/>
    </row>
    <row r="9" spans="1:13" ht="15" customHeight="1">
      <c r="A9" s="47">
        <v>1979</v>
      </c>
      <c r="B9" s="19">
        <v>14625</v>
      </c>
      <c r="C9" s="11">
        <v>654</v>
      </c>
      <c r="D9" s="19">
        <v>16160</v>
      </c>
      <c r="E9" s="11">
        <v>333</v>
      </c>
      <c r="G9" s="19">
        <v>40916</v>
      </c>
      <c r="H9" s="11">
        <v>421</v>
      </c>
      <c r="I9" s="19">
        <v>7973</v>
      </c>
      <c r="J9" s="81">
        <v>172</v>
      </c>
      <c r="K9" s="19"/>
      <c r="L9" s="81"/>
      <c r="M9" s="82"/>
    </row>
    <row r="10" spans="1:13" ht="15" customHeight="1">
      <c r="A10" s="47">
        <v>1980</v>
      </c>
      <c r="B10" s="19">
        <v>15683</v>
      </c>
      <c r="C10" s="11">
        <v>993</v>
      </c>
      <c r="D10" s="19">
        <v>17647</v>
      </c>
      <c r="E10" s="11">
        <v>337</v>
      </c>
      <c r="G10" s="19">
        <v>45235</v>
      </c>
      <c r="H10" s="11">
        <v>884</v>
      </c>
      <c r="I10" s="19">
        <v>10191</v>
      </c>
      <c r="J10" s="81">
        <v>228</v>
      </c>
      <c r="K10" s="83"/>
      <c r="L10" s="81"/>
      <c r="M10" s="82"/>
    </row>
    <row r="11" spans="1:13" ht="15" customHeight="1">
      <c r="A11" s="47">
        <v>1981</v>
      </c>
      <c r="B11" s="19">
        <v>17059</v>
      </c>
      <c r="C11" s="19">
        <v>1938</v>
      </c>
      <c r="D11" s="19">
        <v>19746</v>
      </c>
      <c r="E11" s="11">
        <v>327</v>
      </c>
      <c r="G11" s="19">
        <v>50024</v>
      </c>
      <c r="H11" s="19">
        <v>2610</v>
      </c>
      <c r="I11" s="19">
        <v>12749</v>
      </c>
      <c r="J11" s="81">
        <v>315</v>
      </c>
      <c r="L11" s="81"/>
      <c r="M11" s="82"/>
    </row>
    <row r="12" spans="1:13" ht="15" customHeight="1">
      <c r="A12" s="47">
        <v>1982</v>
      </c>
      <c r="B12" s="19">
        <v>18465</v>
      </c>
      <c r="C12" s="19">
        <v>3177</v>
      </c>
      <c r="D12" s="19">
        <v>22146</v>
      </c>
      <c r="E12" s="11">
        <v>418</v>
      </c>
      <c r="G12" s="19">
        <v>54930</v>
      </c>
      <c r="H12" s="19">
        <v>4349</v>
      </c>
      <c r="I12" s="19">
        <v>15514</v>
      </c>
      <c r="J12" s="81">
        <v>427</v>
      </c>
      <c r="L12" s="81"/>
      <c r="M12" s="82"/>
    </row>
    <row r="13" spans="1:13" ht="15" customHeight="1">
      <c r="A13" s="47">
        <v>1983</v>
      </c>
      <c r="B13" s="19">
        <v>21275</v>
      </c>
      <c r="C13" s="19">
        <v>3746</v>
      </c>
      <c r="D13" s="19">
        <v>25518</v>
      </c>
      <c r="E13" s="11">
        <v>405</v>
      </c>
      <c r="G13" s="19">
        <v>62849</v>
      </c>
      <c r="H13" s="19">
        <v>6745</v>
      </c>
      <c r="I13" s="19">
        <v>18572</v>
      </c>
      <c r="J13" s="81">
        <v>636</v>
      </c>
      <c r="K13" s="83"/>
      <c r="L13" s="81"/>
      <c r="M13" s="82"/>
    </row>
    <row r="14" spans="1:13" ht="15" customHeight="1">
      <c r="A14" s="47">
        <v>1984</v>
      </c>
      <c r="B14" s="19">
        <v>22582</v>
      </c>
      <c r="C14" s="19">
        <v>3966</v>
      </c>
      <c r="D14" s="19">
        <v>27091</v>
      </c>
      <c r="E14" s="11">
        <v>467</v>
      </c>
      <c r="G14" s="19">
        <v>67898</v>
      </c>
      <c r="H14" s="19">
        <v>8907</v>
      </c>
      <c r="I14" s="19">
        <v>22252</v>
      </c>
      <c r="J14" s="81">
        <v>1053</v>
      </c>
      <c r="K14" s="19"/>
      <c r="L14" s="81"/>
      <c r="M14" s="82"/>
    </row>
    <row r="15" spans="1:13" ht="15" customHeight="1">
      <c r="A15" s="47">
        <v>1985</v>
      </c>
      <c r="B15" s="19">
        <v>24742</v>
      </c>
      <c r="C15" s="19">
        <v>4230</v>
      </c>
      <c r="D15" s="19">
        <v>29997</v>
      </c>
      <c r="E15" s="11">
        <v>542</v>
      </c>
      <c r="G15" s="19">
        <v>72101</v>
      </c>
      <c r="H15" s="19">
        <v>11041</v>
      </c>
      <c r="I15" s="19">
        <v>26591</v>
      </c>
      <c r="J15" s="81">
        <v>1869</v>
      </c>
      <c r="K15" s="19"/>
      <c r="L15" s="81"/>
      <c r="M15" s="82"/>
    </row>
    <row r="16" spans="1:13" ht="15" customHeight="1">
      <c r="A16" s="47">
        <v>1986</v>
      </c>
      <c r="B16" s="19">
        <v>27019</v>
      </c>
      <c r="C16" s="19">
        <v>4366</v>
      </c>
      <c r="D16" s="19">
        <v>32713</v>
      </c>
      <c r="E16" s="11">
        <v>731</v>
      </c>
      <c r="G16" s="19">
        <v>77395</v>
      </c>
      <c r="H16" s="19">
        <v>12184</v>
      </c>
      <c r="I16" s="19">
        <v>31770</v>
      </c>
      <c r="J16" s="81">
        <v>3690</v>
      </c>
      <c r="K16" s="83"/>
      <c r="L16" s="81"/>
      <c r="M16" s="82"/>
    </row>
    <row r="17" spans="1:13" ht="15" customHeight="1">
      <c r="A17" s="47">
        <v>1987</v>
      </c>
      <c r="B17" s="19">
        <v>29782</v>
      </c>
      <c r="C17" s="19">
        <v>4815</v>
      </c>
      <c r="D17" s="19">
        <v>35992</v>
      </c>
      <c r="E17" s="11">
        <v>910</v>
      </c>
      <c r="G17" s="19">
        <v>84182</v>
      </c>
      <c r="H17" s="19">
        <v>13286</v>
      </c>
      <c r="I17" s="19">
        <v>36645</v>
      </c>
      <c r="J17" s="81">
        <v>8348</v>
      </c>
      <c r="K17" s="83"/>
      <c r="L17" s="81"/>
      <c r="M17" s="82"/>
    </row>
    <row r="18" spans="1:13" ht="15" customHeight="1">
      <c r="A18" s="47">
        <v>1988</v>
      </c>
      <c r="B18" s="19">
        <v>33648</v>
      </c>
      <c r="C18" s="19">
        <v>4980</v>
      </c>
      <c r="D18" s="19">
        <v>40222</v>
      </c>
      <c r="E18" s="19">
        <v>1042</v>
      </c>
      <c r="G18" s="19">
        <v>92305</v>
      </c>
      <c r="H18" s="19">
        <v>14384</v>
      </c>
      <c r="I18" s="19">
        <v>41203</v>
      </c>
      <c r="J18" s="81">
        <v>9430</v>
      </c>
      <c r="K18" s="83"/>
      <c r="L18" s="81"/>
      <c r="M18" s="82"/>
    </row>
    <row r="19" spans="1:13" ht="15" customHeight="1">
      <c r="A19" s="47">
        <v>1989</v>
      </c>
      <c r="B19" s="19">
        <v>38144</v>
      </c>
      <c r="C19" s="19">
        <v>5594</v>
      </c>
      <c r="D19" s="19">
        <v>45347</v>
      </c>
      <c r="E19" s="19">
        <v>1033</v>
      </c>
      <c r="G19" s="19">
        <v>102792</v>
      </c>
      <c r="H19" s="19">
        <v>16222</v>
      </c>
      <c r="I19" s="19">
        <v>45648</v>
      </c>
      <c r="J19" s="81">
        <v>10900</v>
      </c>
      <c r="K19" s="83"/>
      <c r="L19" s="81"/>
      <c r="M19" s="82"/>
    </row>
    <row r="20" spans="1:13" ht="15" customHeight="1">
      <c r="A20" s="47">
        <v>1990</v>
      </c>
      <c r="B20" s="19">
        <v>41570</v>
      </c>
      <c r="C20" s="19">
        <v>6522</v>
      </c>
      <c r="D20" s="19">
        <v>49760</v>
      </c>
      <c r="E20" s="19">
        <v>1105</v>
      </c>
      <c r="G20" s="19">
        <v>113094</v>
      </c>
      <c r="H20" s="19">
        <v>18771</v>
      </c>
      <c r="I20" s="19">
        <v>50582</v>
      </c>
      <c r="J20" s="81">
        <v>12120</v>
      </c>
      <c r="K20" s="83"/>
      <c r="L20" s="81"/>
      <c r="M20" s="82"/>
    </row>
    <row r="21" spans="1:13" ht="15" customHeight="1">
      <c r="A21" s="47">
        <v>1991</v>
      </c>
      <c r="B21" s="19">
        <v>46174</v>
      </c>
      <c r="C21" s="19">
        <v>6954</v>
      </c>
      <c r="D21" s="19">
        <v>55016</v>
      </c>
      <c r="E21" s="19">
        <v>1078</v>
      </c>
      <c r="G21" s="19">
        <v>125347</v>
      </c>
      <c r="H21" s="19">
        <v>21626</v>
      </c>
      <c r="I21" s="19">
        <v>55888</v>
      </c>
      <c r="J21" s="81">
        <v>13666</v>
      </c>
      <c r="K21" s="83"/>
      <c r="L21" s="81"/>
      <c r="M21" s="82"/>
    </row>
    <row r="22" spans="1:13" ht="15" customHeight="1">
      <c r="A22" s="47">
        <v>1992</v>
      </c>
      <c r="B22" s="19">
        <v>50851</v>
      </c>
      <c r="C22" s="19">
        <v>7383</v>
      </c>
      <c r="D22" s="19">
        <v>60147</v>
      </c>
      <c r="E22" s="19">
        <v>1105</v>
      </c>
      <c r="G22" s="19">
        <v>138387</v>
      </c>
      <c r="H22" s="19">
        <v>24263</v>
      </c>
      <c r="I22" s="19">
        <v>61117</v>
      </c>
      <c r="J22" s="81">
        <v>16245</v>
      </c>
      <c r="K22" s="83"/>
      <c r="L22" s="81"/>
      <c r="M22" s="82"/>
    </row>
    <row r="23" spans="1:13" ht="15" customHeight="1">
      <c r="A23" s="47">
        <v>1993</v>
      </c>
      <c r="B23" s="19">
        <v>53741</v>
      </c>
      <c r="C23" s="19">
        <v>7743</v>
      </c>
      <c r="D23" s="19">
        <v>63375</v>
      </c>
      <c r="E23" s="19">
        <v>1080</v>
      </c>
      <c r="G23" s="19">
        <v>150624</v>
      </c>
      <c r="H23" s="19">
        <v>26661</v>
      </c>
      <c r="I23" s="19">
        <v>66598</v>
      </c>
      <c r="J23" s="81">
        <v>18435</v>
      </c>
      <c r="K23" s="83"/>
      <c r="L23" s="81"/>
      <c r="M23" s="82"/>
    </row>
    <row r="24" spans="1:13" ht="15" customHeight="1">
      <c r="A24" s="47">
        <v>1994</v>
      </c>
      <c r="B24" s="19">
        <v>58720</v>
      </c>
      <c r="C24" s="19">
        <v>8030</v>
      </c>
      <c r="D24" s="19">
        <v>68800</v>
      </c>
      <c r="E24" s="19">
        <v>1090</v>
      </c>
      <c r="G24" s="19">
        <v>164809</v>
      </c>
      <c r="H24" s="19">
        <v>28940</v>
      </c>
      <c r="I24" s="19">
        <v>72035</v>
      </c>
      <c r="J24" s="81">
        <v>20755</v>
      </c>
      <c r="K24" s="83"/>
      <c r="L24" s="81"/>
      <c r="M24" s="82"/>
    </row>
    <row r="25" spans="1:13" ht="15" customHeight="1">
      <c r="A25" s="47">
        <v>1995</v>
      </c>
      <c r="B25" s="19">
        <v>59115</v>
      </c>
      <c r="C25" s="19">
        <v>9369</v>
      </c>
      <c r="D25" s="19">
        <v>69135</v>
      </c>
      <c r="E25" s="19">
        <v>1222</v>
      </c>
      <c r="G25" s="19">
        <v>176820</v>
      </c>
      <c r="H25" s="19">
        <v>29944</v>
      </c>
      <c r="I25" s="19">
        <v>77844</v>
      </c>
      <c r="J25" s="81">
        <v>23738</v>
      </c>
      <c r="K25" s="83"/>
      <c r="L25" s="81"/>
      <c r="M25" s="82"/>
    </row>
    <row r="26" spans="1:13" ht="15" customHeight="1">
      <c r="A26" s="47">
        <v>1996</v>
      </c>
      <c r="B26" s="19">
        <v>65525</v>
      </c>
      <c r="C26" s="19">
        <v>9189</v>
      </c>
      <c r="D26" s="19">
        <v>75037</v>
      </c>
      <c r="E26" s="19">
        <v>1298</v>
      </c>
      <c r="G26" s="19">
        <v>192030</v>
      </c>
      <c r="H26" s="19">
        <v>29421</v>
      </c>
      <c r="I26" s="19">
        <v>83750</v>
      </c>
      <c r="J26" s="81">
        <v>26782</v>
      </c>
      <c r="K26" s="83"/>
      <c r="L26" s="81"/>
      <c r="M26" s="82"/>
    </row>
    <row r="27" spans="1:13" ht="15" customHeight="1">
      <c r="A27" s="47">
        <v>1997</v>
      </c>
      <c r="B27" s="19">
        <v>71710</v>
      </c>
      <c r="C27" s="19">
        <v>8493</v>
      </c>
      <c r="D27" s="19">
        <v>80503</v>
      </c>
      <c r="E27" s="19">
        <v>1315</v>
      </c>
      <c r="G27" s="19">
        <v>208824</v>
      </c>
      <c r="H27" s="19">
        <v>28156</v>
      </c>
      <c r="I27" s="19">
        <v>89608</v>
      </c>
      <c r="J27" s="81">
        <v>29953</v>
      </c>
      <c r="K27" s="83"/>
      <c r="L27" s="81"/>
      <c r="M27" s="82"/>
    </row>
    <row r="28" spans="1:13" ht="15" customHeight="1">
      <c r="A28" s="47">
        <v>1998</v>
      </c>
      <c r="B28" s="19">
        <v>77586</v>
      </c>
      <c r="C28" s="19">
        <v>7942</v>
      </c>
      <c r="D28" s="19">
        <v>85791</v>
      </c>
      <c r="E28" s="19">
        <v>1390</v>
      </c>
      <c r="G28" s="19">
        <v>226451</v>
      </c>
      <c r="H28" s="19">
        <v>26342</v>
      </c>
      <c r="I28" s="19">
        <v>95985</v>
      </c>
      <c r="J28" s="81">
        <v>33261</v>
      </c>
      <c r="K28" s="83"/>
      <c r="L28" s="81"/>
      <c r="M28" s="82"/>
    </row>
    <row r="29" spans="1:13" ht="15" customHeight="1">
      <c r="A29" s="47">
        <v>1999</v>
      </c>
      <c r="B29" s="19">
        <v>81722</v>
      </c>
      <c r="C29" s="19">
        <v>7748</v>
      </c>
      <c r="D29" s="19">
        <v>89711</v>
      </c>
      <c r="E29" s="19">
        <v>1571</v>
      </c>
      <c r="G29" s="19">
        <v>241505</v>
      </c>
      <c r="H29" s="19">
        <v>25636</v>
      </c>
      <c r="I29" s="19">
        <v>102093</v>
      </c>
      <c r="J29" s="81">
        <v>36750</v>
      </c>
      <c r="K29" s="83"/>
      <c r="L29" s="81"/>
      <c r="M29" s="82"/>
    </row>
    <row r="30" spans="1:13" ht="15" customHeight="1">
      <c r="A30" s="47">
        <v>2000</v>
      </c>
      <c r="B30" s="19">
        <v>85147</v>
      </c>
      <c r="C30" s="19">
        <v>7417</v>
      </c>
      <c r="D30" s="19">
        <v>92821</v>
      </c>
      <c r="E30" s="19">
        <v>1741</v>
      </c>
      <c r="G30" s="19">
        <v>256482</v>
      </c>
      <c r="H30" s="19">
        <v>25111</v>
      </c>
      <c r="I30" s="19">
        <v>108494</v>
      </c>
      <c r="J30" s="81">
        <v>41086</v>
      </c>
      <c r="K30" s="83"/>
      <c r="L30" s="81"/>
      <c r="M30" s="82"/>
    </row>
    <row r="31" spans="1:13" ht="15" customHeight="1">
      <c r="A31" s="47">
        <v>2001</v>
      </c>
      <c r="B31" s="19">
        <v>88341</v>
      </c>
      <c r="C31" s="19">
        <v>7437</v>
      </c>
      <c r="D31" s="19">
        <v>96008</v>
      </c>
      <c r="E31" s="19">
        <v>1823</v>
      </c>
      <c r="G31" s="19">
        <v>269751</v>
      </c>
      <c r="H31" s="19">
        <v>25202</v>
      </c>
      <c r="I31" s="19">
        <v>115022</v>
      </c>
      <c r="J31" s="81">
        <v>45208</v>
      </c>
      <c r="K31" s="83"/>
      <c r="L31" s="81"/>
      <c r="M31" s="82"/>
    </row>
    <row r="32" spans="1:13" ht="15" customHeight="1">
      <c r="A32" s="47">
        <v>2002</v>
      </c>
      <c r="B32" s="19">
        <v>90825</v>
      </c>
      <c r="C32" s="19">
        <v>6985</v>
      </c>
      <c r="D32" s="19">
        <v>98061</v>
      </c>
      <c r="E32" s="19">
        <v>1933</v>
      </c>
      <c r="G32" s="19">
        <v>281870</v>
      </c>
      <c r="H32" s="19">
        <v>25339</v>
      </c>
      <c r="I32" s="19">
        <v>121899</v>
      </c>
      <c r="J32" s="81">
        <v>50071</v>
      </c>
      <c r="K32" s="30"/>
      <c r="L32" s="81"/>
      <c r="M32" s="82"/>
    </row>
    <row r="33" spans="1:13" ht="15" customHeight="1">
      <c r="A33" s="47">
        <v>2003</v>
      </c>
      <c r="B33" s="19">
        <v>93442</v>
      </c>
      <c r="C33" s="19">
        <v>7019</v>
      </c>
      <c r="D33" s="19">
        <v>100685</v>
      </c>
      <c r="E33" s="19">
        <v>1996</v>
      </c>
      <c r="G33" s="19">
        <v>293301</v>
      </c>
      <c r="H33" s="19">
        <v>25745</v>
      </c>
      <c r="I33" s="19">
        <v>128678</v>
      </c>
      <c r="J33" s="81">
        <v>55179</v>
      </c>
      <c r="K33" s="30"/>
      <c r="L33" s="81"/>
      <c r="M33" s="82"/>
    </row>
    <row r="34" spans="1:13" ht="15" customHeight="1">
      <c r="A34" s="47">
        <v>2004</v>
      </c>
      <c r="B34" s="19">
        <v>95475</v>
      </c>
      <c r="C34" s="19">
        <v>7026</v>
      </c>
      <c r="D34" s="19">
        <v>102777</v>
      </c>
      <c r="E34" s="19">
        <v>2246</v>
      </c>
      <c r="G34" s="19">
        <v>304842</v>
      </c>
      <c r="H34" s="19">
        <v>25712</v>
      </c>
      <c r="I34" s="19">
        <v>136094</v>
      </c>
      <c r="J34" s="81">
        <v>58868</v>
      </c>
      <c r="K34" s="30"/>
      <c r="L34" s="81"/>
      <c r="M34" s="82"/>
    </row>
    <row r="35" spans="1:13" ht="15" customHeight="1">
      <c r="A35" s="47">
        <v>2005</v>
      </c>
      <c r="B35" s="19">
        <v>97774</v>
      </c>
      <c r="C35" s="19">
        <v>6866</v>
      </c>
      <c r="D35" s="19">
        <v>104893</v>
      </c>
      <c r="E35" s="19">
        <v>2405</v>
      </c>
      <c r="G35" s="19">
        <v>316348</v>
      </c>
      <c r="H35" s="19">
        <v>26012</v>
      </c>
      <c r="I35" s="19">
        <v>143536</v>
      </c>
      <c r="J35" s="81">
        <v>63375</v>
      </c>
      <c r="K35" s="30"/>
      <c r="L35" s="81"/>
      <c r="M35" s="82"/>
    </row>
    <row r="36" spans="1:13" ht="15" customHeight="1">
      <c r="A36" s="47">
        <v>2006</v>
      </c>
      <c r="B36" s="19">
        <v>101588</v>
      </c>
      <c r="C36" s="19">
        <v>6673</v>
      </c>
      <c r="D36" s="19">
        <v>108549</v>
      </c>
      <c r="E36" s="19">
        <v>2619</v>
      </c>
      <c r="G36" s="19">
        <v>329663</v>
      </c>
      <c r="H36" s="19">
        <v>26091</v>
      </c>
      <c r="I36" s="19">
        <v>151282</v>
      </c>
      <c r="J36" s="42">
        <v>68006</v>
      </c>
      <c r="K36" s="30"/>
      <c r="L36" s="42"/>
      <c r="M36" s="82"/>
    </row>
    <row r="37" spans="1:13" ht="15" customHeight="1">
      <c r="A37" s="47">
        <v>2007</v>
      </c>
      <c r="B37" s="19">
        <v>101938</v>
      </c>
      <c r="C37" s="19">
        <v>6444</v>
      </c>
      <c r="D37" s="19">
        <v>108630</v>
      </c>
      <c r="E37" s="19">
        <v>2643</v>
      </c>
      <c r="G37" s="19">
        <v>342881</v>
      </c>
      <c r="H37" s="19">
        <v>26244</v>
      </c>
      <c r="I37" s="19">
        <v>158541</v>
      </c>
      <c r="J37" s="42">
        <v>73315</v>
      </c>
      <c r="K37" s="30"/>
      <c r="L37" s="42"/>
      <c r="M37" s="82"/>
    </row>
    <row r="38" spans="1:13" ht="15" customHeight="1">
      <c r="A38" s="47">
        <v>2008</v>
      </c>
      <c r="B38" s="19">
        <v>103381</v>
      </c>
      <c r="C38" s="19">
        <v>6522</v>
      </c>
      <c r="D38" s="19">
        <v>110204</v>
      </c>
      <c r="E38" s="19">
        <v>2631</v>
      </c>
      <c r="G38" s="19">
        <v>356893</v>
      </c>
      <c r="H38" s="19">
        <v>26479</v>
      </c>
      <c r="I38" s="19">
        <v>165468</v>
      </c>
      <c r="J38" s="42">
        <v>77525</v>
      </c>
      <c r="K38" s="30"/>
      <c r="L38" s="42"/>
      <c r="M38" s="82"/>
    </row>
    <row r="39" spans="1:13" ht="15" customHeight="1">
      <c r="A39" s="47">
        <v>2009</v>
      </c>
      <c r="B39" s="19">
        <v>106621</v>
      </c>
      <c r="C39" s="19">
        <v>7003</v>
      </c>
      <c r="D39" s="19">
        <v>113982</v>
      </c>
      <c r="E39" s="19">
        <v>2692</v>
      </c>
      <c r="G39" s="19">
        <v>371924</v>
      </c>
      <c r="H39" s="19">
        <v>27435</v>
      </c>
      <c r="I39" s="19">
        <v>172282</v>
      </c>
      <c r="J39" s="42">
        <v>82430</v>
      </c>
      <c r="K39" s="30"/>
      <c r="L39" s="42"/>
      <c r="M39" s="82"/>
    </row>
    <row r="40" spans="1:13" ht="15" customHeight="1">
      <c r="A40" s="47">
        <v>2010</v>
      </c>
      <c r="B40" s="19">
        <v>106389</v>
      </c>
      <c r="C40" s="19">
        <v>7197</v>
      </c>
      <c r="D40" s="19">
        <v>114535</v>
      </c>
      <c r="E40" s="19">
        <v>2855</v>
      </c>
      <c r="F40" s="19"/>
      <c r="G40" s="19">
        <v>385589</v>
      </c>
      <c r="H40" s="19">
        <v>29245</v>
      </c>
      <c r="I40" s="19">
        <v>179080</v>
      </c>
      <c r="J40" s="42">
        <v>87326</v>
      </c>
      <c r="K40" s="30"/>
      <c r="L40" s="42"/>
      <c r="M40" s="82"/>
    </row>
    <row r="41" spans="1:13" ht="15" customHeight="1">
      <c r="A41" s="47">
        <v>2011</v>
      </c>
      <c r="B41" s="19">
        <v>103744</v>
      </c>
      <c r="C41" s="19">
        <v>7438</v>
      </c>
      <c r="D41" s="19">
        <v>112788</v>
      </c>
      <c r="E41" s="19">
        <v>2855</v>
      </c>
      <c r="G41" s="19">
        <v>395656</v>
      </c>
      <c r="H41" s="19">
        <v>31684</v>
      </c>
      <c r="I41" s="19">
        <v>185626</v>
      </c>
      <c r="J41" s="42">
        <v>90474</v>
      </c>
    </row>
    <row r="42" spans="1:13" ht="15" customHeight="1">
      <c r="A42" s="47" t="s">
        <v>10</v>
      </c>
      <c r="B42" s="12">
        <f>B41/($B$41+$C$41+$E$41)*100</f>
        <v>90.973982128607375</v>
      </c>
      <c r="C42" s="12">
        <f t="shared" ref="C42:I42" si="0">C41/($B$41+$C$41+$E$41)*100</f>
        <v>6.5224444697773523</v>
      </c>
      <c r="D42" s="12">
        <f t="shared" si="0"/>
        <v>98.904741443566564</v>
      </c>
      <c r="E42" s="12">
        <f t="shared" si="0"/>
        <v>2.5035734016152653</v>
      </c>
      <c r="F42" s="12"/>
      <c r="G42" s="12">
        <f t="shared" si="0"/>
        <v>346.95405877039906</v>
      </c>
      <c r="H42" s="12">
        <f t="shared" si="0"/>
        <v>27.783964853512455</v>
      </c>
      <c r="I42" s="12">
        <f t="shared" si="0"/>
        <v>162.77699343195627</v>
      </c>
      <c r="K42" s="11" t="s">
        <v>165</v>
      </c>
    </row>
    <row r="43" spans="1:13" ht="15" customHeight="1">
      <c r="K43" s="11" t="e">
        <f>#REF!/#REF!</f>
        <v>#REF!</v>
      </c>
    </row>
    <row r="44" spans="1:13" ht="15" customHeight="1">
      <c r="C44" s="11" t="s">
        <v>166</v>
      </c>
      <c r="D44" s="19">
        <f>B41+C41+E41</f>
        <v>114037</v>
      </c>
      <c r="E44" s="19">
        <f t="shared" ref="E44:I44" si="1">C41+D41+F41</f>
        <v>120226</v>
      </c>
      <c r="F44" s="19" t="e">
        <f>D41+E41+#REF!</f>
        <v>#REF!</v>
      </c>
      <c r="G44" s="19" t="e">
        <f>F41+#REF!+H41</f>
        <v>#REF!</v>
      </c>
      <c r="H44" s="19" t="e">
        <f>#REF!+G41+I41</f>
        <v>#REF!</v>
      </c>
      <c r="I44" s="19">
        <f t="shared" si="1"/>
        <v>517814</v>
      </c>
    </row>
    <row r="45" spans="1:13" ht="15" customHeight="1">
      <c r="C45" s="11" t="s">
        <v>167</v>
      </c>
      <c r="D45" s="19">
        <f>D41+E41</f>
        <v>115643</v>
      </c>
    </row>
  </sheetData>
  <pageMargins left="0.75" right="0.75" top="1" bottom="1" header="0.5" footer="0.5"/>
  <pageSetup orientation="portrait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showGridLines="0" zoomScaleNormal="100" workbookViewId="0"/>
  </sheetViews>
  <sheetFormatPr defaultRowHeight="15"/>
  <cols>
    <col min="1" max="1" width="15" style="97" customWidth="1"/>
    <col min="2" max="2" width="11.85546875" style="341" customWidth="1"/>
    <col min="3" max="16384" width="9.140625" style="212"/>
  </cols>
  <sheetData>
    <row r="1" spans="1:2">
      <c r="A1" s="97" t="s">
        <v>628</v>
      </c>
    </row>
    <row r="2" spans="1:2">
      <c r="A2" s="97" t="s">
        <v>629</v>
      </c>
    </row>
    <row r="5" spans="1:2">
      <c r="A5" s="212"/>
      <c r="B5" s="211" t="s">
        <v>630</v>
      </c>
    </row>
    <row r="6" spans="1:2">
      <c r="A6" s="212" t="s">
        <v>391</v>
      </c>
      <c r="B6" s="214">
        <v>1136.31</v>
      </c>
    </row>
    <row r="7" spans="1:2">
      <c r="A7" s="97" t="s">
        <v>392</v>
      </c>
      <c r="B7" s="38">
        <v>1617.75</v>
      </c>
    </row>
    <row r="8" spans="1:2">
      <c r="A8" s="212" t="s">
        <v>393</v>
      </c>
      <c r="B8" s="214">
        <v>1136.3399999999999</v>
      </c>
    </row>
    <row r="9" spans="1:2">
      <c r="A9" s="212" t="s">
        <v>394</v>
      </c>
      <c r="B9" s="214">
        <v>995.7</v>
      </c>
    </row>
    <row r="10" spans="1:2">
      <c r="A10" s="212" t="s">
        <v>622</v>
      </c>
      <c r="B10" s="38">
        <v>1343.11</v>
      </c>
    </row>
    <row r="11" spans="1:2">
      <c r="A11" s="212" t="s">
        <v>251</v>
      </c>
      <c r="B11" s="38">
        <v>1047.94</v>
      </c>
    </row>
    <row r="12" spans="1:2">
      <c r="A12" s="212"/>
      <c r="B12" s="29"/>
    </row>
    <row r="13" spans="1:2">
      <c r="A13" s="212"/>
      <c r="B13" s="29"/>
    </row>
    <row r="14" spans="1:2">
      <c r="A14" s="212"/>
      <c r="B14" s="211"/>
    </row>
    <row r="15" spans="1:2">
      <c r="A15" s="212"/>
      <c r="B15" s="211"/>
    </row>
    <row r="16" spans="1:2">
      <c r="A16" s="212"/>
      <c r="B16" s="29"/>
    </row>
    <row r="17" spans="1:2">
      <c r="A17" s="212"/>
      <c r="B17" s="29"/>
    </row>
    <row r="18" spans="1:2">
      <c r="B18" s="211"/>
    </row>
    <row r="19" spans="1:2">
      <c r="B19" s="211"/>
    </row>
    <row r="20" spans="1:2">
      <c r="B20" s="211"/>
    </row>
    <row r="21" spans="1:2">
      <c r="B21" s="211"/>
    </row>
    <row r="22" spans="1:2">
      <c r="B22" s="211"/>
    </row>
    <row r="23" spans="1:2">
      <c r="B23" s="211"/>
    </row>
    <row r="24" spans="1:2">
      <c r="B24" s="211"/>
    </row>
    <row r="25" spans="1:2">
      <c r="B25" s="211"/>
    </row>
    <row r="26" spans="1:2">
      <c r="B26" s="211"/>
    </row>
    <row r="27" spans="1:2">
      <c r="B27" s="211"/>
    </row>
    <row r="28" spans="1:2">
      <c r="B28" s="211"/>
    </row>
    <row r="29" spans="1:2">
      <c r="B29" s="211"/>
    </row>
    <row r="30" spans="1:2">
      <c r="A30" s="344"/>
      <c r="B30" s="211"/>
    </row>
    <row r="31" spans="1:2">
      <c r="B31" s="211"/>
    </row>
    <row r="32" spans="1:2">
      <c r="B32" s="211"/>
    </row>
    <row r="33" spans="1:2">
      <c r="A33" s="339"/>
      <c r="B33" s="211"/>
    </row>
    <row r="34" spans="1:2">
      <c r="B34" s="211"/>
    </row>
    <row r="35" spans="1:2">
      <c r="B35" s="211"/>
    </row>
    <row r="36" spans="1:2">
      <c r="A36" s="339"/>
      <c r="B36" s="211"/>
    </row>
    <row r="37" spans="1:2">
      <c r="A37" s="339"/>
      <c r="B37" s="211"/>
    </row>
    <row r="38" spans="1:2">
      <c r="B38" s="211"/>
    </row>
    <row r="39" spans="1:2">
      <c r="B39" s="211"/>
    </row>
    <row r="40" spans="1:2">
      <c r="B40" s="211"/>
    </row>
    <row r="41" spans="1:2">
      <c r="B41" s="211"/>
    </row>
    <row r="42" spans="1:2">
      <c r="B42" s="211"/>
    </row>
    <row r="43" spans="1:2">
      <c r="B43" s="211"/>
    </row>
    <row r="44" spans="1:2">
      <c r="B44" s="211"/>
    </row>
    <row r="45" spans="1:2">
      <c r="B45" s="211"/>
    </row>
    <row r="46" spans="1:2">
      <c r="B46" s="211"/>
    </row>
  </sheetData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zoomScaleNormal="100" workbookViewId="0"/>
  </sheetViews>
  <sheetFormatPr defaultRowHeight="15"/>
  <cols>
    <col min="1" max="1" width="7.28515625" style="47" customWidth="1"/>
    <col min="2" max="2" width="8" style="11" customWidth="1"/>
    <col min="3" max="3" width="12" style="11" customWidth="1"/>
    <col min="4" max="5" width="9.140625" style="11"/>
    <col min="6" max="6" width="17" style="11" customWidth="1"/>
    <col min="7" max="16384" width="9.140625" style="11"/>
  </cols>
  <sheetData>
    <row r="1" spans="1:3">
      <c r="A1" s="47" t="s">
        <v>168</v>
      </c>
    </row>
    <row r="2" spans="1:3">
      <c r="A2" s="47" t="s">
        <v>169</v>
      </c>
    </row>
    <row r="4" spans="1:3">
      <c r="B4" s="350"/>
      <c r="C4" s="350"/>
    </row>
    <row r="5" spans="1:3">
      <c r="B5" s="26" t="s">
        <v>170</v>
      </c>
      <c r="C5" s="26" t="s">
        <v>87</v>
      </c>
    </row>
    <row r="6" spans="1:3">
      <c r="A6" s="47">
        <v>1980</v>
      </c>
      <c r="B6" s="22">
        <v>91.18</v>
      </c>
      <c r="C6" s="22"/>
    </row>
    <row r="7" spans="1:3">
      <c r="A7" s="47">
        <v>1981</v>
      </c>
      <c r="B7" s="22">
        <v>102.16</v>
      </c>
      <c r="C7" s="22">
        <f>(B7-B6)/B6*100</f>
        <v>12.042114498793582</v>
      </c>
    </row>
    <row r="8" spans="1:3">
      <c r="A8" s="47">
        <v>1982</v>
      </c>
      <c r="B8" s="22">
        <v>115.1</v>
      </c>
      <c r="C8" s="22">
        <f t="shared" ref="C8:C35" si="0">(B8-B7)/B7*100</f>
        <v>12.666405638214565</v>
      </c>
    </row>
    <row r="9" spans="1:3">
      <c r="A9" s="47">
        <v>1983</v>
      </c>
      <c r="B9" s="22">
        <v>131.54</v>
      </c>
      <c r="C9" s="22">
        <f t="shared" si="0"/>
        <v>14.283231972198088</v>
      </c>
    </row>
    <row r="10" spans="1:3">
      <c r="A10" s="47">
        <v>1984</v>
      </c>
      <c r="B10" s="22">
        <v>138.06</v>
      </c>
      <c r="C10" s="22">
        <f t="shared" si="0"/>
        <v>4.9566671734833587</v>
      </c>
    </row>
    <row r="11" spans="1:3">
      <c r="A11" s="47">
        <v>1985</v>
      </c>
      <c r="B11" s="22">
        <v>151.44999999999999</v>
      </c>
      <c r="C11" s="22">
        <f t="shared" si="0"/>
        <v>9.6986817325800274</v>
      </c>
    </row>
    <row r="12" spans="1:3">
      <c r="A12" s="47">
        <v>1986</v>
      </c>
      <c r="B12" s="22">
        <v>163.34</v>
      </c>
      <c r="C12" s="22">
        <f t="shared" si="0"/>
        <v>7.8507758336084619</v>
      </c>
    </row>
    <row r="13" spans="1:3">
      <c r="A13" s="47">
        <v>1987</v>
      </c>
      <c r="B13" s="22">
        <v>178.52</v>
      </c>
      <c r="C13" s="22">
        <f t="shared" si="0"/>
        <v>9.293498224562267</v>
      </c>
    </row>
    <row r="14" spans="1:3">
      <c r="A14" s="47">
        <v>1988</v>
      </c>
      <c r="B14" s="22">
        <v>196.97</v>
      </c>
      <c r="C14" s="22">
        <f t="shared" si="0"/>
        <v>10.334976473224282</v>
      </c>
    </row>
    <row r="15" spans="1:3">
      <c r="A15" s="47">
        <v>1989</v>
      </c>
      <c r="B15" s="22">
        <v>218.43</v>
      </c>
      <c r="C15" s="22">
        <f t="shared" si="0"/>
        <v>10.895060161445908</v>
      </c>
    </row>
    <row r="16" spans="1:3">
      <c r="A16" s="47">
        <v>1990</v>
      </c>
      <c r="B16" s="22">
        <v>236.95</v>
      </c>
      <c r="C16" s="22">
        <f t="shared" si="0"/>
        <v>8.4786888247951211</v>
      </c>
    </row>
    <row r="17" spans="1:6">
      <c r="A17" s="47">
        <v>1991</v>
      </c>
      <c r="B17" s="22">
        <v>257.44</v>
      </c>
      <c r="C17" s="22">
        <f t="shared" si="0"/>
        <v>8.647393964971517</v>
      </c>
    </row>
    <row r="18" spans="1:6">
      <c r="A18" s="47">
        <v>1992</v>
      </c>
      <c r="B18" s="22">
        <v>276.17</v>
      </c>
      <c r="C18" s="22">
        <f t="shared" si="0"/>
        <v>7.2754816656308341</v>
      </c>
    </row>
    <row r="19" spans="1:6">
      <c r="A19" s="47">
        <v>1993</v>
      </c>
      <c r="B19" s="22">
        <v>287.06</v>
      </c>
      <c r="C19" s="22">
        <f t="shared" si="0"/>
        <v>3.9432233769055238</v>
      </c>
      <c r="E19" s="351" t="s">
        <v>171</v>
      </c>
      <c r="F19" s="351"/>
    </row>
    <row r="20" spans="1:6">
      <c r="A20" s="47">
        <v>1994</v>
      </c>
      <c r="B20" s="22">
        <v>306.36</v>
      </c>
      <c r="C20" s="22">
        <f t="shared" si="0"/>
        <v>6.7233331010938517</v>
      </c>
    </row>
    <row r="21" spans="1:6">
      <c r="A21" s="47">
        <v>1995</v>
      </c>
      <c r="B21" s="22">
        <v>302.56</v>
      </c>
      <c r="C21" s="22">
        <f t="shared" si="0"/>
        <v>-1.2403708055882006</v>
      </c>
      <c r="E21" s="26" t="s">
        <v>170</v>
      </c>
      <c r="F21" s="26" t="s">
        <v>87</v>
      </c>
    </row>
    <row r="22" spans="1:6">
      <c r="A22" s="47">
        <v>1996</v>
      </c>
      <c r="B22" s="22">
        <v>321.52</v>
      </c>
      <c r="C22" s="22">
        <f t="shared" si="0"/>
        <v>6.2665256478053877</v>
      </c>
      <c r="E22" s="22">
        <v>329.06</v>
      </c>
      <c r="F22" s="22"/>
    </row>
    <row r="23" spans="1:6">
      <c r="A23" s="47">
        <v>1997</v>
      </c>
      <c r="B23" s="22">
        <v>337.54</v>
      </c>
      <c r="C23" s="22">
        <f t="shared" si="0"/>
        <v>4.9825827320229035</v>
      </c>
      <c r="E23" s="22">
        <v>343.97</v>
      </c>
      <c r="F23" s="22">
        <f>(E23-E22)/E22*100</f>
        <v>4.5310885552786804</v>
      </c>
    </row>
    <row r="24" spans="1:6">
      <c r="A24" s="47">
        <v>1998</v>
      </c>
      <c r="B24" s="22">
        <v>353.67</v>
      </c>
      <c r="C24" s="22">
        <f t="shared" si="0"/>
        <v>4.7786928956568095</v>
      </c>
      <c r="E24" s="22">
        <v>359.82</v>
      </c>
      <c r="F24" s="22">
        <f t="shared" ref="F24:F37" si="1">(E24-E23)/E23*100</f>
        <v>4.6079599965113136</v>
      </c>
    </row>
    <row r="25" spans="1:6">
      <c r="A25" s="47">
        <v>1999</v>
      </c>
      <c r="B25" s="22">
        <v>363</v>
      </c>
      <c r="C25" s="22">
        <f t="shared" si="0"/>
        <v>2.6380524217490837</v>
      </c>
      <c r="E25" s="22">
        <v>369.16</v>
      </c>
      <c r="F25" s="22">
        <f t="shared" si="1"/>
        <v>2.5957423156022545</v>
      </c>
    </row>
    <row r="26" spans="1:6">
      <c r="A26" s="47">
        <v>2000</v>
      </c>
      <c r="B26" s="22">
        <v>367.54</v>
      </c>
      <c r="C26" s="22">
        <f t="shared" si="0"/>
        <v>1.2506887052341655</v>
      </c>
      <c r="E26" s="22">
        <v>374.92</v>
      </c>
      <c r="F26" s="22">
        <f t="shared" si="1"/>
        <v>1.560299057319317</v>
      </c>
    </row>
    <row r="27" spans="1:6">
      <c r="A27" s="47">
        <v>2001</v>
      </c>
      <c r="B27" s="22">
        <v>373.84</v>
      </c>
      <c r="C27" s="22">
        <f t="shared" si="0"/>
        <v>1.7140991456712069</v>
      </c>
      <c r="E27" s="22">
        <v>378.26</v>
      </c>
      <c r="F27" s="22">
        <f t="shared" si="1"/>
        <v>0.89085671609942774</v>
      </c>
    </row>
    <row r="28" spans="1:6">
      <c r="A28" s="47">
        <v>2002</v>
      </c>
      <c r="B28" s="22">
        <v>373.86</v>
      </c>
      <c r="C28" s="22">
        <f t="shared" si="0"/>
        <v>5.3498823025996834E-3</v>
      </c>
      <c r="E28" s="22">
        <v>378.1</v>
      </c>
      <c r="F28" s="22">
        <f t="shared" si="1"/>
        <v>-4.2298947813664722E-2</v>
      </c>
    </row>
    <row r="29" spans="1:6">
      <c r="A29" s="47">
        <v>2003</v>
      </c>
      <c r="B29" s="22">
        <v>375.03</v>
      </c>
      <c r="C29" s="22">
        <f t="shared" si="0"/>
        <v>0.31295137217139007</v>
      </c>
      <c r="E29" s="22">
        <v>378.79</v>
      </c>
      <c r="F29" s="22">
        <f t="shared" si="1"/>
        <v>0.18249140439037231</v>
      </c>
    </row>
    <row r="30" spans="1:6">
      <c r="A30" s="47">
        <v>2004</v>
      </c>
      <c r="B30" s="22">
        <v>375.71</v>
      </c>
      <c r="C30" s="22">
        <f t="shared" si="0"/>
        <v>0.18131882782710901</v>
      </c>
      <c r="E30" s="22">
        <v>378.81</v>
      </c>
      <c r="F30" s="22">
        <f t="shared" si="1"/>
        <v>5.2799704321607778E-3</v>
      </c>
    </row>
    <row r="31" spans="1:6">
      <c r="A31" s="47">
        <v>2005</v>
      </c>
      <c r="B31" s="22">
        <v>378.17</v>
      </c>
      <c r="C31" s="22">
        <f t="shared" si="0"/>
        <v>0.65476032045993893</v>
      </c>
      <c r="E31" s="22">
        <v>380.79</v>
      </c>
      <c r="F31" s="22">
        <f t="shared" si="1"/>
        <v>0.52268947493466866</v>
      </c>
    </row>
    <row r="32" spans="1:6">
      <c r="A32" s="47">
        <v>2006</v>
      </c>
      <c r="B32" s="22">
        <v>386.02</v>
      </c>
      <c r="C32" s="22">
        <f t="shared" si="0"/>
        <v>2.0757860221593374</v>
      </c>
      <c r="E32" s="22">
        <v>388.44</v>
      </c>
      <c r="F32" s="22">
        <f t="shared" si="1"/>
        <v>2.0089813282911777</v>
      </c>
    </row>
    <row r="33" spans="1:6">
      <c r="A33" s="47">
        <v>2007</v>
      </c>
      <c r="B33" s="22">
        <v>377.93</v>
      </c>
      <c r="C33" s="22">
        <f t="shared" si="0"/>
        <v>-2.095746334386813</v>
      </c>
      <c r="E33" s="22">
        <v>379.73</v>
      </c>
      <c r="F33" s="22">
        <f t="shared" si="1"/>
        <v>-2.2423025435073574</v>
      </c>
    </row>
    <row r="34" spans="1:6">
      <c r="A34" s="47">
        <v>2008</v>
      </c>
      <c r="B34" s="28">
        <v>374.3</v>
      </c>
      <c r="C34" s="22">
        <f t="shared" si="0"/>
        <v>-0.96049532982298191</v>
      </c>
      <c r="E34" s="22">
        <v>375.52</v>
      </c>
      <c r="F34" s="22">
        <f t="shared" si="1"/>
        <v>-1.1086824849235077</v>
      </c>
    </row>
    <row r="35" spans="1:6">
      <c r="A35" s="47">
        <v>2009</v>
      </c>
      <c r="B35" s="22">
        <v>378.44</v>
      </c>
      <c r="C35" s="22">
        <f t="shared" si="0"/>
        <v>1.1060646540208352</v>
      </c>
      <c r="E35" s="22">
        <v>379.05</v>
      </c>
      <c r="F35" s="22">
        <f t="shared" si="1"/>
        <v>0.94002982530891288</v>
      </c>
    </row>
    <row r="36" spans="1:6">
      <c r="A36" s="47">
        <v>2010</v>
      </c>
      <c r="B36" s="22">
        <v>371.32</v>
      </c>
      <c r="C36" s="22">
        <f>(B36-B35)/B35*100</f>
        <v>-1.8814078850015867</v>
      </c>
      <c r="E36" s="22">
        <v>371.32</v>
      </c>
      <c r="F36" s="22">
        <f t="shared" si="1"/>
        <v>-2.0393087983115734</v>
      </c>
    </row>
    <row r="37" spans="1:6">
      <c r="A37" s="47">
        <v>2011</v>
      </c>
      <c r="B37" s="22">
        <v>357.05</v>
      </c>
      <c r="C37" s="22">
        <f>(B37-B36)/B36*100</f>
        <v>-3.8430464289561517</v>
      </c>
      <c r="E37" s="22">
        <v>356.41</v>
      </c>
      <c r="F37" s="22">
        <f t="shared" si="1"/>
        <v>-4.0154045028546719</v>
      </c>
    </row>
  </sheetData>
  <mergeCells count="2">
    <mergeCell ref="B4:C4"/>
    <mergeCell ref="E19:F19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zoomScaleNormal="100" workbookViewId="0"/>
  </sheetViews>
  <sheetFormatPr defaultRowHeight="15"/>
  <cols>
    <col min="1" max="1" width="28" style="47" customWidth="1"/>
    <col min="2" max="2" width="12" style="11" customWidth="1"/>
    <col min="3" max="4" width="9.140625" style="11"/>
    <col min="5" max="5" width="9.140625" style="80"/>
    <col min="6" max="16384" width="9.140625" style="11"/>
  </cols>
  <sheetData>
    <row r="1" spans="1:5">
      <c r="A1" s="31" t="s">
        <v>172</v>
      </c>
    </row>
    <row r="2" spans="1:5">
      <c r="A2" s="47" t="s">
        <v>173</v>
      </c>
    </row>
    <row r="3" spans="1:5">
      <c r="A3" s="31"/>
    </row>
    <row r="5" spans="1:5">
      <c r="A5" s="47" t="s">
        <v>174</v>
      </c>
      <c r="B5" s="26">
        <v>2011</v>
      </c>
    </row>
    <row r="6" spans="1:5">
      <c r="A6" s="85" t="s">
        <v>175</v>
      </c>
      <c r="B6" s="86">
        <v>357.05</v>
      </c>
      <c r="C6" s="26"/>
      <c r="D6" s="26"/>
      <c r="E6" s="26"/>
    </row>
    <row r="7" spans="1:5">
      <c r="A7" s="85" t="s">
        <v>176</v>
      </c>
      <c r="B7" s="86">
        <v>112812</v>
      </c>
      <c r="C7" s="22"/>
      <c r="D7" s="22"/>
      <c r="E7" s="22"/>
    </row>
    <row r="8" spans="1:5">
      <c r="A8" s="85" t="s">
        <v>177</v>
      </c>
      <c r="B8" s="86">
        <v>355.3</v>
      </c>
      <c r="C8" s="22"/>
      <c r="D8" s="22"/>
      <c r="E8" s="22"/>
    </row>
    <row r="9" spans="1:5">
      <c r="A9" s="85" t="s">
        <v>178</v>
      </c>
      <c r="B9" s="86">
        <v>551</v>
      </c>
      <c r="C9" s="22"/>
      <c r="D9" s="22"/>
      <c r="E9" s="22"/>
    </row>
    <row r="10" spans="1:5">
      <c r="C10" s="22"/>
      <c r="D10" s="22"/>
      <c r="E10" s="22"/>
    </row>
    <row r="11" spans="1:5">
      <c r="B11" s="34"/>
      <c r="C11" s="22"/>
      <c r="D11" s="22"/>
      <c r="E11" s="22"/>
    </row>
    <row r="12" spans="1:5">
      <c r="B12" s="34"/>
      <c r="C12" s="22"/>
      <c r="D12" s="22"/>
      <c r="E12" s="22"/>
    </row>
    <row r="13" spans="1:5">
      <c r="B13" s="34"/>
      <c r="C13" s="22"/>
      <c r="D13" s="22"/>
      <c r="E13" s="22"/>
    </row>
    <row r="14" spans="1:5">
      <c r="B14" s="34"/>
      <c r="C14" s="22"/>
      <c r="D14" s="22"/>
      <c r="E14" s="22"/>
    </row>
    <row r="15" spans="1:5">
      <c r="B15" s="34"/>
      <c r="C15" s="22"/>
      <c r="D15" s="22"/>
      <c r="E15" s="22"/>
    </row>
    <row r="16" spans="1:5">
      <c r="B16" s="34"/>
      <c r="C16" s="22"/>
      <c r="D16" s="22"/>
      <c r="E16" s="22"/>
    </row>
    <row r="17" spans="2:5">
      <c r="B17" s="34"/>
      <c r="C17" s="22"/>
      <c r="D17" s="22"/>
      <c r="E17" s="22"/>
    </row>
    <row r="18" spans="2:5">
      <c r="B18" s="34"/>
      <c r="C18" s="22"/>
      <c r="D18" s="22"/>
      <c r="E18" s="22"/>
    </row>
    <row r="19" spans="2:5">
      <c r="B19" s="34"/>
      <c r="C19" s="22"/>
      <c r="D19" s="22"/>
      <c r="E19" s="22"/>
    </row>
    <row r="20" spans="2:5">
      <c r="B20" s="34"/>
      <c r="C20" s="22"/>
      <c r="D20" s="22"/>
      <c r="E20" s="22"/>
    </row>
    <row r="21" spans="2:5">
      <c r="B21" s="34"/>
      <c r="C21" s="22"/>
      <c r="D21" s="22"/>
      <c r="E21" s="22"/>
    </row>
    <row r="22" spans="2:5">
      <c r="B22" s="34"/>
      <c r="C22" s="22"/>
      <c r="D22" s="22"/>
      <c r="E22" s="22"/>
    </row>
    <row r="23" spans="2:5">
      <c r="B23" s="34"/>
      <c r="C23" s="22"/>
      <c r="D23" s="22"/>
      <c r="E23" s="22"/>
    </row>
    <row r="24" spans="2:5">
      <c r="B24" s="34"/>
      <c r="C24" s="22"/>
      <c r="D24" s="22"/>
      <c r="E24" s="22"/>
    </row>
    <row r="25" spans="2:5">
      <c r="B25" s="34"/>
      <c r="C25" s="22"/>
      <c r="D25" s="22"/>
      <c r="E25" s="22"/>
    </row>
    <row r="26" spans="2:5">
      <c r="B26" s="34"/>
      <c r="C26" s="22"/>
      <c r="D26" s="22"/>
      <c r="E26" s="22"/>
    </row>
    <row r="27" spans="2:5">
      <c r="B27" s="34"/>
      <c r="C27" s="22"/>
      <c r="D27" s="22"/>
      <c r="E27" s="22"/>
    </row>
    <row r="28" spans="2:5">
      <c r="B28" s="34"/>
      <c r="C28" s="22"/>
      <c r="D28" s="22"/>
      <c r="E28" s="22"/>
    </row>
    <row r="29" spans="2:5">
      <c r="D29" s="22"/>
      <c r="E29" s="22"/>
    </row>
    <row r="31" spans="2:5">
      <c r="C31" s="87"/>
    </row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Normal="100" workbookViewId="0"/>
  </sheetViews>
  <sheetFormatPr defaultRowHeight="15"/>
  <cols>
    <col min="1" max="1" width="7.28515625" style="47" customWidth="1"/>
    <col min="2" max="6" width="9.5703125" style="11" customWidth="1"/>
    <col min="7" max="7" width="10.7109375" style="11" customWidth="1"/>
    <col min="8" max="13" width="9.140625" style="11" customWidth="1"/>
    <col min="14" max="16384" width="9.140625" style="11"/>
  </cols>
  <sheetData>
    <row r="1" spans="1:13">
      <c r="A1" s="47" t="s">
        <v>179</v>
      </c>
    </row>
    <row r="2" spans="1:13">
      <c r="A2" s="47" t="s">
        <v>180</v>
      </c>
    </row>
    <row r="5" spans="1:13">
      <c r="B5" s="11" t="s">
        <v>181</v>
      </c>
      <c r="G5" s="11" t="s">
        <v>182</v>
      </c>
    </row>
    <row r="6" spans="1:13">
      <c r="B6" s="26" t="s">
        <v>37</v>
      </c>
      <c r="C6" s="26" t="s">
        <v>183</v>
      </c>
      <c r="D6" s="26" t="s">
        <v>184</v>
      </c>
      <c r="E6" s="26" t="s">
        <v>185</v>
      </c>
      <c r="F6" s="26" t="s">
        <v>186</v>
      </c>
      <c r="G6" s="26" t="s">
        <v>187</v>
      </c>
      <c r="H6" s="26" t="s">
        <v>183</v>
      </c>
      <c r="I6" s="26" t="s">
        <v>184</v>
      </c>
      <c r="J6" s="26" t="s">
        <v>185</v>
      </c>
      <c r="K6" s="26" t="s">
        <v>71</v>
      </c>
      <c r="L6" s="26"/>
      <c r="M6" s="26"/>
    </row>
    <row r="7" spans="1:13">
      <c r="A7" s="47">
        <v>1980</v>
      </c>
      <c r="B7" s="81">
        <v>12293</v>
      </c>
      <c r="C7" s="81">
        <v>4815</v>
      </c>
      <c r="D7" s="81">
        <v>127</v>
      </c>
      <c r="E7" s="81">
        <v>106</v>
      </c>
      <c r="F7" s="81">
        <f>SUM(B7:E7)</f>
        <v>17341</v>
      </c>
      <c r="G7" s="82">
        <v>69.78</v>
      </c>
      <c r="H7" s="88">
        <v>261</v>
      </c>
      <c r="I7" s="88">
        <v>149.51</v>
      </c>
      <c r="J7" s="88">
        <v>31.26</v>
      </c>
      <c r="K7" s="88">
        <f>'1.2'!B6</f>
        <v>91.18</v>
      </c>
      <c r="L7" s="88"/>
      <c r="M7" s="88"/>
    </row>
    <row r="8" spans="1:13">
      <c r="A8" s="47">
        <v>1981</v>
      </c>
      <c r="B8" s="81">
        <v>13705</v>
      </c>
      <c r="C8" s="81">
        <v>5444</v>
      </c>
      <c r="D8" s="81">
        <v>152</v>
      </c>
      <c r="E8" s="81">
        <v>171</v>
      </c>
      <c r="F8" s="81">
        <f t="shared" ref="F8:F38" si="0">SUM(B8:E8)</f>
        <v>19472</v>
      </c>
      <c r="G8" s="82">
        <v>77.099999999999994</v>
      </c>
      <c r="H8" s="88">
        <v>291.75</v>
      </c>
      <c r="I8" s="88">
        <v>174.6</v>
      </c>
      <c r="J8" s="88">
        <v>52.8</v>
      </c>
      <c r="K8" s="88">
        <f>'1.2'!B7</f>
        <v>102.16</v>
      </c>
      <c r="L8" s="88"/>
      <c r="M8" s="88"/>
    </row>
    <row r="9" spans="1:13">
      <c r="A9" s="47">
        <v>1982</v>
      </c>
      <c r="B9" s="81">
        <v>15415</v>
      </c>
      <c r="C9" s="81">
        <v>6111</v>
      </c>
      <c r="D9" s="81">
        <v>189</v>
      </c>
      <c r="E9" s="81">
        <v>334</v>
      </c>
      <c r="F9" s="81">
        <f t="shared" si="0"/>
        <v>22049</v>
      </c>
      <c r="G9" s="82">
        <v>85.62</v>
      </c>
      <c r="H9" s="88">
        <v>320.95999999999998</v>
      </c>
      <c r="I9" s="88">
        <v>210.16</v>
      </c>
      <c r="J9" s="88">
        <v>103.26</v>
      </c>
      <c r="K9" s="88">
        <f>'1.2'!B8</f>
        <v>115.1</v>
      </c>
      <c r="L9" s="88"/>
      <c r="M9" s="88"/>
    </row>
    <row r="10" spans="1:13">
      <c r="A10" s="47">
        <v>1983</v>
      </c>
      <c r="B10" s="81">
        <v>17292</v>
      </c>
      <c r="C10" s="81">
        <v>7412</v>
      </c>
      <c r="D10" s="81">
        <v>288</v>
      </c>
      <c r="E10" s="81">
        <v>360</v>
      </c>
      <c r="F10" s="81">
        <f t="shared" si="0"/>
        <v>25352</v>
      </c>
      <c r="G10" s="82">
        <v>95.15</v>
      </c>
      <c r="H10" s="88">
        <v>390.51</v>
      </c>
      <c r="I10" s="88">
        <v>321.64</v>
      </c>
      <c r="J10" s="88">
        <v>109.17</v>
      </c>
      <c r="K10" s="88">
        <f>'1.2'!B9</f>
        <v>131.54</v>
      </c>
      <c r="L10" s="88"/>
      <c r="M10" s="88"/>
    </row>
    <row r="11" spans="1:13">
      <c r="A11" s="47">
        <v>1984</v>
      </c>
      <c r="B11" s="81">
        <v>18381</v>
      </c>
      <c r="C11" s="81">
        <v>7795</v>
      </c>
      <c r="D11" s="81">
        <v>283</v>
      </c>
      <c r="E11" s="81">
        <v>467</v>
      </c>
      <c r="F11" s="81">
        <f t="shared" si="0"/>
        <v>26926</v>
      </c>
      <c r="G11" s="82">
        <v>100.13</v>
      </c>
      <c r="H11" s="88">
        <v>402.29</v>
      </c>
      <c r="I11" s="88">
        <v>295.07</v>
      </c>
      <c r="J11" s="88">
        <v>135.09</v>
      </c>
      <c r="K11" s="88">
        <f>'1.2'!B10</f>
        <v>138.06</v>
      </c>
      <c r="L11" s="88"/>
      <c r="M11" s="88"/>
    </row>
    <row r="12" spans="1:13">
      <c r="A12" s="47">
        <v>1985</v>
      </c>
      <c r="B12" s="81">
        <v>20375</v>
      </c>
      <c r="C12" s="81">
        <v>8620</v>
      </c>
      <c r="D12" s="81">
        <v>305</v>
      </c>
      <c r="E12" s="81">
        <v>572</v>
      </c>
      <c r="F12" s="81">
        <f t="shared" si="0"/>
        <v>29872</v>
      </c>
      <c r="G12" s="82">
        <v>109.68</v>
      </c>
      <c r="H12" s="88">
        <v>442.09</v>
      </c>
      <c r="I12" s="88">
        <v>308.06</v>
      </c>
      <c r="J12" s="88">
        <v>160.04</v>
      </c>
      <c r="K12" s="88">
        <f>'1.2'!B11</f>
        <v>151.44999999999999</v>
      </c>
      <c r="L12" s="88"/>
      <c r="M12" s="88"/>
    </row>
    <row r="13" spans="1:13">
      <c r="A13" s="47">
        <v>1986</v>
      </c>
      <c r="B13" s="81">
        <v>22422</v>
      </c>
      <c r="C13" s="81">
        <v>9285</v>
      </c>
      <c r="D13" s="81">
        <v>382</v>
      </c>
      <c r="E13" s="81">
        <v>634</v>
      </c>
      <c r="F13" s="81">
        <f t="shared" si="0"/>
        <v>32723</v>
      </c>
      <c r="G13" s="82">
        <v>119.53</v>
      </c>
      <c r="H13" s="88">
        <v>467.99</v>
      </c>
      <c r="I13" s="88">
        <v>377.58</v>
      </c>
      <c r="J13" s="88">
        <v>161.91</v>
      </c>
      <c r="K13" s="88">
        <f>'1.2'!B12</f>
        <v>163.34</v>
      </c>
      <c r="L13" s="88"/>
      <c r="M13" s="88"/>
    </row>
    <row r="14" spans="1:13">
      <c r="A14" s="47">
        <v>1987</v>
      </c>
      <c r="B14" s="81">
        <v>24416</v>
      </c>
      <c r="C14" s="81">
        <v>10516</v>
      </c>
      <c r="D14" s="81">
        <v>443</v>
      </c>
      <c r="E14" s="81">
        <v>738</v>
      </c>
      <c r="F14" s="81">
        <f t="shared" si="0"/>
        <v>36113</v>
      </c>
      <c r="G14" s="82">
        <v>128.86000000000001</v>
      </c>
      <c r="H14" s="88">
        <v>522.23</v>
      </c>
      <c r="I14" s="88">
        <v>426.01</v>
      </c>
      <c r="J14" s="88">
        <v>176.68</v>
      </c>
      <c r="K14" s="88">
        <f>'1.2'!B13</f>
        <v>178.52</v>
      </c>
      <c r="L14" s="88"/>
      <c r="M14" s="88"/>
    </row>
    <row r="15" spans="1:13">
      <c r="A15" s="47">
        <v>1988</v>
      </c>
      <c r="B15" s="81">
        <v>26769</v>
      </c>
      <c r="C15" s="81">
        <v>12018</v>
      </c>
      <c r="D15" s="81">
        <v>528</v>
      </c>
      <c r="E15" s="81">
        <v>864</v>
      </c>
      <c r="F15" s="81">
        <f t="shared" si="0"/>
        <v>40179</v>
      </c>
      <c r="G15" s="82">
        <v>140.19999999999999</v>
      </c>
      <c r="H15" s="88">
        <v>587.46</v>
      </c>
      <c r="I15" s="88">
        <v>485.69</v>
      </c>
      <c r="J15" s="88">
        <v>201.24</v>
      </c>
      <c r="K15" s="88">
        <f>'1.2'!B14</f>
        <v>196.97</v>
      </c>
      <c r="L15" s="88"/>
      <c r="M15" s="88"/>
    </row>
    <row r="16" spans="1:13">
      <c r="A16" s="47">
        <v>1989</v>
      </c>
      <c r="B16" s="81">
        <v>30125</v>
      </c>
      <c r="C16" s="81">
        <v>13739</v>
      </c>
      <c r="D16" s="81">
        <v>556</v>
      </c>
      <c r="E16" s="81">
        <v>929</v>
      </c>
      <c r="F16" s="81">
        <f t="shared" si="0"/>
        <v>45349</v>
      </c>
      <c r="G16" s="82">
        <v>156.16</v>
      </c>
      <c r="H16" s="88">
        <v>660.21</v>
      </c>
      <c r="I16" s="88">
        <v>506.4</v>
      </c>
      <c r="J16" s="88">
        <v>200.77</v>
      </c>
      <c r="K16" s="88">
        <f>'1.2'!B15</f>
        <v>218.43</v>
      </c>
      <c r="L16" s="88"/>
      <c r="M16" s="88"/>
    </row>
    <row r="17" spans="1:13">
      <c r="A17" s="47">
        <v>1990</v>
      </c>
      <c r="B17" s="81">
        <v>33141</v>
      </c>
      <c r="C17" s="81">
        <v>14818</v>
      </c>
      <c r="D17" s="81">
        <v>606</v>
      </c>
      <c r="E17" s="81">
        <v>1195</v>
      </c>
      <c r="F17" s="81">
        <f t="shared" si="0"/>
        <v>49760</v>
      </c>
      <c r="G17" s="82">
        <v>170</v>
      </c>
      <c r="H17" s="88">
        <v>702.59</v>
      </c>
      <c r="I17" s="88">
        <v>535.51</v>
      </c>
      <c r="J17" s="88">
        <v>254.12</v>
      </c>
      <c r="K17" s="88">
        <f>'1.2'!B16</f>
        <v>236.95</v>
      </c>
      <c r="L17" s="88"/>
      <c r="M17" s="88"/>
    </row>
    <row r="18" spans="1:13">
      <c r="A18" s="47">
        <v>1991</v>
      </c>
      <c r="B18" s="81">
        <v>36414</v>
      </c>
      <c r="C18" s="81">
        <v>16549</v>
      </c>
      <c r="D18" s="81">
        <v>644</v>
      </c>
      <c r="E18" s="81">
        <v>1361</v>
      </c>
      <c r="F18" s="81">
        <f t="shared" si="0"/>
        <v>54968</v>
      </c>
      <c r="G18" s="82">
        <v>183.95</v>
      </c>
      <c r="H18" s="88">
        <v>774.12</v>
      </c>
      <c r="I18" s="88">
        <v>546.36</v>
      </c>
      <c r="J18" s="88">
        <v>278.56</v>
      </c>
      <c r="K18" s="88">
        <f>'1.2'!B17</f>
        <v>257.44</v>
      </c>
      <c r="L18" s="88"/>
      <c r="M18" s="88"/>
    </row>
    <row r="19" spans="1:13">
      <c r="A19" s="47">
        <v>1992</v>
      </c>
      <c r="B19" s="81">
        <v>39497</v>
      </c>
      <c r="C19" s="81">
        <v>18186</v>
      </c>
      <c r="D19" s="81">
        <v>789</v>
      </c>
      <c r="E19" s="81">
        <v>1543</v>
      </c>
      <c r="F19" s="81">
        <f t="shared" si="0"/>
        <v>60015</v>
      </c>
      <c r="G19" s="82">
        <v>196.42</v>
      </c>
      <c r="H19" s="88">
        <v>833.71</v>
      </c>
      <c r="I19" s="88">
        <v>651.47</v>
      </c>
      <c r="J19" s="88">
        <v>295.33999999999997</v>
      </c>
      <c r="K19" s="88">
        <f>'1.2'!B18</f>
        <v>276.17</v>
      </c>
      <c r="L19" s="88"/>
      <c r="M19" s="88"/>
    </row>
    <row r="20" spans="1:13">
      <c r="A20" s="47">
        <v>1993</v>
      </c>
      <c r="B20" s="81">
        <v>41162</v>
      </c>
      <c r="C20" s="81">
        <v>19409</v>
      </c>
      <c r="D20" s="81">
        <v>782</v>
      </c>
      <c r="E20" s="81">
        <v>1858</v>
      </c>
      <c r="F20" s="81">
        <f t="shared" si="0"/>
        <v>63211</v>
      </c>
      <c r="G20" s="82">
        <v>202.6</v>
      </c>
      <c r="H20" s="88">
        <v>870.47</v>
      </c>
      <c r="I20" s="88">
        <v>631.54</v>
      </c>
      <c r="J20" s="88">
        <v>332.05</v>
      </c>
      <c r="K20" s="88">
        <f>'1.2'!B19</f>
        <v>287.06</v>
      </c>
      <c r="L20" s="88"/>
      <c r="M20" s="88"/>
    </row>
    <row r="21" spans="1:13">
      <c r="A21" s="47">
        <v>1994</v>
      </c>
      <c r="B21" s="81">
        <v>44404</v>
      </c>
      <c r="C21" s="81">
        <v>21066</v>
      </c>
      <c r="D21" s="81">
        <v>845</v>
      </c>
      <c r="E21" s="81">
        <v>2129</v>
      </c>
      <c r="F21" s="81">
        <f t="shared" si="0"/>
        <v>68444</v>
      </c>
      <c r="G21" s="82">
        <v>216.51</v>
      </c>
      <c r="H21" s="88">
        <v>926.6</v>
      </c>
      <c r="I21" s="88">
        <v>632.1</v>
      </c>
      <c r="J21" s="88">
        <v>371.28</v>
      </c>
      <c r="K21" s="88">
        <f>'1.2'!B20</f>
        <v>306.36</v>
      </c>
      <c r="L21" s="88"/>
      <c r="M21" s="88"/>
    </row>
    <row r="22" spans="1:13">
      <c r="A22" s="47">
        <v>1995</v>
      </c>
      <c r="B22" s="81">
        <v>44086</v>
      </c>
      <c r="C22" s="81">
        <v>21482</v>
      </c>
      <c r="D22" s="81">
        <v>885</v>
      </c>
      <c r="E22" s="81">
        <v>2213</v>
      </c>
      <c r="F22" s="81">
        <f t="shared" si="0"/>
        <v>68666</v>
      </c>
      <c r="G22" s="82">
        <v>212.27</v>
      </c>
      <c r="H22" s="88">
        <v>923.86</v>
      </c>
      <c r="I22" s="88">
        <v>650.36</v>
      </c>
      <c r="J22" s="88">
        <v>372.86</v>
      </c>
      <c r="K22" s="88">
        <f>'1.2'!B21</f>
        <v>302.56</v>
      </c>
      <c r="L22" s="88"/>
      <c r="M22" s="88"/>
    </row>
    <row r="23" spans="1:13">
      <c r="A23" s="47">
        <v>1996</v>
      </c>
      <c r="B23" s="81">
        <v>48236</v>
      </c>
      <c r="C23" s="81">
        <v>22801</v>
      </c>
      <c r="D23" s="81">
        <v>951</v>
      </c>
      <c r="E23" s="81">
        <v>2436</v>
      </c>
      <c r="F23" s="81">
        <f t="shared" si="0"/>
        <v>74424</v>
      </c>
      <c r="G23" s="82">
        <v>228.71</v>
      </c>
      <c r="H23" s="88">
        <v>967.87</v>
      </c>
      <c r="I23" s="88">
        <v>651.99</v>
      </c>
      <c r="J23" s="88">
        <v>391.5</v>
      </c>
      <c r="K23" s="88">
        <f>'1.2'!B22</f>
        <v>321.52</v>
      </c>
      <c r="L23" s="88"/>
      <c r="M23" s="88"/>
    </row>
    <row r="24" spans="1:13">
      <c r="A24" s="47">
        <v>1997</v>
      </c>
      <c r="B24" s="81">
        <v>52290</v>
      </c>
      <c r="C24" s="81">
        <v>23993</v>
      </c>
      <c r="D24" s="81">
        <v>962</v>
      </c>
      <c r="E24" s="81">
        <v>2547</v>
      </c>
      <c r="F24" s="81">
        <f t="shared" si="0"/>
        <v>79792</v>
      </c>
      <c r="G24" s="82">
        <v>244.54</v>
      </c>
      <c r="H24" s="88">
        <v>1002.38</v>
      </c>
      <c r="I24" s="88">
        <v>663.19</v>
      </c>
      <c r="J24" s="88">
        <v>382.62</v>
      </c>
      <c r="K24" s="88">
        <f>'1.2'!B23</f>
        <v>337.54</v>
      </c>
      <c r="L24" s="88"/>
      <c r="M24" s="88"/>
    </row>
    <row r="25" spans="1:13">
      <c r="A25" s="47">
        <v>1998</v>
      </c>
      <c r="B25" s="81">
        <v>55418</v>
      </c>
      <c r="C25" s="81">
        <v>25713</v>
      </c>
      <c r="D25" s="81">
        <v>1077</v>
      </c>
      <c r="E25" s="81">
        <v>2868</v>
      </c>
      <c r="F25" s="81">
        <f t="shared" si="0"/>
        <v>85076</v>
      </c>
      <c r="G25" s="82">
        <v>255.47</v>
      </c>
      <c r="H25" s="88">
        <v>1054.33</v>
      </c>
      <c r="I25" s="88">
        <v>712.7</v>
      </c>
      <c r="J25" s="88">
        <v>411.7</v>
      </c>
      <c r="K25" s="88">
        <f>'1.2'!B24</f>
        <v>353.67</v>
      </c>
      <c r="L25" s="88"/>
      <c r="M25" s="88"/>
    </row>
    <row r="26" spans="1:13">
      <c r="A26" s="47">
        <v>1999</v>
      </c>
      <c r="B26" s="81">
        <v>58536</v>
      </c>
      <c r="C26" s="81">
        <v>26277</v>
      </c>
      <c r="D26" s="81">
        <v>1158</v>
      </c>
      <c r="E26" s="81">
        <v>3101</v>
      </c>
      <c r="F26" s="81">
        <f t="shared" si="0"/>
        <v>89072</v>
      </c>
      <c r="G26" s="82">
        <v>265.86</v>
      </c>
      <c r="H26" s="88">
        <v>1053.53</v>
      </c>
      <c r="I26" s="88">
        <v>732.85</v>
      </c>
      <c r="J26" s="88">
        <v>420.89</v>
      </c>
      <c r="K26" s="88">
        <f>'1.2'!B25</f>
        <v>363</v>
      </c>
      <c r="L26" s="88"/>
      <c r="M26" s="88"/>
    </row>
    <row r="27" spans="1:13">
      <c r="A27" s="47">
        <v>2000</v>
      </c>
      <c r="B27" s="81">
        <v>61071</v>
      </c>
      <c r="C27" s="81">
        <v>26664</v>
      </c>
      <c r="D27" s="81">
        <v>1204</v>
      </c>
      <c r="E27" s="81">
        <v>3149</v>
      </c>
      <c r="F27" s="81">
        <f t="shared" si="0"/>
        <v>92088</v>
      </c>
      <c r="G27" s="82">
        <v>274.22000000000003</v>
      </c>
      <c r="H27" s="88">
        <v>1046.68</v>
      </c>
      <c r="I27" s="88">
        <v>704.79</v>
      </c>
      <c r="J27" s="88">
        <v>399.15</v>
      </c>
      <c r="K27" s="88">
        <f>'1.2'!B26</f>
        <v>367.54</v>
      </c>
      <c r="L27" s="88"/>
      <c r="M27" s="88"/>
    </row>
    <row r="28" spans="1:13">
      <c r="A28" s="47">
        <v>2001</v>
      </c>
      <c r="B28" s="81">
        <v>63144</v>
      </c>
      <c r="C28" s="81">
        <v>27689</v>
      </c>
      <c r="D28" s="81">
        <v>1176</v>
      </c>
      <c r="E28" s="81">
        <v>3351</v>
      </c>
      <c r="F28" s="81">
        <f t="shared" si="0"/>
        <v>95360</v>
      </c>
      <c r="G28" s="82">
        <v>279.79000000000002</v>
      </c>
      <c r="H28" s="88">
        <v>1067.5899999999999</v>
      </c>
      <c r="I28" s="88">
        <v>639.79</v>
      </c>
      <c r="J28" s="88">
        <v>400.17</v>
      </c>
      <c r="K28" s="88">
        <f>'1.2'!B27</f>
        <v>373.84</v>
      </c>
      <c r="L28" s="88"/>
      <c r="M28" s="88"/>
    </row>
    <row r="29" spans="1:13">
      <c r="A29" s="47">
        <v>2002</v>
      </c>
      <c r="B29" s="81">
        <v>64211</v>
      </c>
      <c r="C29" s="81">
        <v>28557</v>
      </c>
      <c r="D29" s="81">
        <v>1148</v>
      </c>
      <c r="E29" s="81">
        <v>3473</v>
      </c>
      <c r="F29" s="81">
        <f t="shared" si="0"/>
        <v>97389</v>
      </c>
      <c r="G29" s="82">
        <v>280.01</v>
      </c>
      <c r="H29" s="88">
        <v>1072.99</v>
      </c>
      <c r="I29" s="88">
        <v>608.1</v>
      </c>
      <c r="J29" s="88">
        <v>398.99</v>
      </c>
      <c r="K29" s="88">
        <f>'1.2'!B28</f>
        <v>373.86</v>
      </c>
      <c r="L29" s="88"/>
      <c r="M29" s="88"/>
    </row>
    <row r="30" spans="1:13">
      <c r="A30" s="47">
        <v>2003</v>
      </c>
      <c r="B30" s="81">
        <v>65413</v>
      </c>
      <c r="C30" s="81">
        <v>29438</v>
      </c>
      <c r="D30" s="81">
        <v>1141</v>
      </c>
      <c r="E30" s="81">
        <v>3636</v>
      </c>
      <c r="F30" s="81">
        <f t="shared" si="0"/>
        <v>99628</v>
      </c>
      <c r="G30" s="82">
        <v>281.01</v>
      </c>
      <c r="H30" s="88">
        <v>1079.9100000000001</v>
      </c>
      <c r="I30" s="88">
        <v>578.04999999999995</v>
      </c>
      <c r="J30" s="88">
        <v>393.94</v>
      </c>
      <c r="K30" s="88">
        <f>'1.2'!B29</f>
        <v>375.03</v>
      </c>
      <c r="L30" s="88"/>
      <c r="M30" s="88"/>
    </row>
    <row r="31" spans="1:13">
      <c r="A31" s="47">
        <v>2004</v>
      </c>
      <c r="B31" s="81">
        <v>67623</v>
      </c>
      <c r="C31" s="81">
        <v>29262</v>
      </c>
      <c r="D31" s="81">
        <v>1207</v>
      </c>
      <c r="E31" s="81">
        <v>3778</v>
      </c>
      <c r="F31" s="81">
        <f t="shared" si="0"/>
        <v>101870</v>
      </c>
      <c r="G31" s="82">
        <v>286.17</v>
      </c>
      <c r="H31" s="88">
        <v>1045.55</v>
      </c>
      <c r="I31" s="88">
        <v>591.29</v>
      </c>
      <c r="J31" s="88">
        <v>385.83</v>
      </c>
      <c r="K31" s="88">
        <f>'1.2'!B30</f>
        <v>375.71</v>
      </c>
      <c r="L31" s="88"/>
      <c r="M31" s="88"/>
    </row>
    <row r="32" spans="1:13">
      <c r="A32" s="47">
        <v>2005</v>
      </c>
      <c r="B32" s="81">
        <v>69236</v>
      </c>
      <c r="C32" s="81">
        <v>30337</v>
      </c>
      <c r="D32" s="81">
        <v>1224</v>
      </c>
      <c r="E32" s="81">
        <v>4035</v>
      </c>
      <c r="F32" s="81">
        <f t="shared" si="0"/>
        <v>104832</v>
      </c>
      <c r="G32" s="82">
        <v>288.36</v>
      </c>
      <c r="H32" s="88">
        <v>1052.8900000000001</v>
      </c>
      <c r="I32" s="43">
        <v>555.58000000000004</v>
      </c>
      <c r="J32" s="88">
        <v>390.94</v>
      </c>
      <c r="K32" s="88">
        <f>'1.2'!B31</f>
        <v>378.17</v>
      </c>
      <c r="L32" s="88"/>
      <c r="M32" s="88"/>
    </row>
    <row r="33" spans="1:13">
      <c r="A33" s="47">
        <v>2006</v>
      </c>
      <c r="B33" s="81">
        <v>72131</v>
      </c>
      <c r="C33" s="81">
        <v>31314</v>
      </c>
      <c r="D33" s="81">
        <v>1209</v>
      </c>
      <c r="E33" s="81">
        <v>4576</v>
      </c>
      <c r="F33" s="81">
        <f t="shared" si="0"/>
        <v>109230</v>
      </c>
      <c r="G33" s="82">
        <v>295.89999999999998</v>
      </c>
      <c r="H33" s="88">
        <v>1058.25</v>
      </c>
      <c r="I33" s="43">
        <v>510.29</v>
      </c>
      <c r="J33" s="88">
        <v>416</v>
      </c>
      <c r="K33" s="88">
        <f>'1.2'!B32</f>
        <v>386.02</v>
      </c>
      <c r="L33" s="88"/>
      <c r="M33" s="88"/>
    </row>
    <row r="34" spans="1:13">
      <c r="A34" s="47">
        <v>2007</v>
      </c>
      <c r="B34" s="81">
        <v>71718</v>
      </c>
      <c r="C34" s="81">
        <v>31502</v>
      </c>
      <c r="D34" s="81">
        <v>1262</v>
      </c>
      <c r="E34" s="81">
        <v>4832</v>
      </c>
      <c r="F34" s="81">
        <f t="shared" si="0"/>
        <v>109314</v>
      </c>
      <c r="G34" s="82">
        <v>289.10000000000002</v>
      </c>
      <c r="H34" s="88">
        <v>1039.07</v>
      </c>
      <c r="I34" s="43">
        <v>516.30999999999995</v>
      </c>
      <c r="J34" s="88">
        <v>417.11</v>
      </c>
      <c r="K34" s="88">
        <f>'1.2'!B33</f>
        <v>377.93</v>
      </c>
      <c r="L34" s="88"/>
      <c r="M34" s="88"/>
    </row>
    <row r="35" spans="1:13">
      <c r="A35" s="47">
        <v>2008</v>
      </c>
      <c r="B35" s="81">
        <v>72679</v>
      </c>
      <c r="C35" s="81">
        <v>31844</v>
      </c>
      <c r="D35" s="81">
        <v>1310</v>
      </c>
      <c r="E35" s="81">
        <v>4917</v>
      </c>
      <c r="F35" s="81">
        <f t="shared" si="0"/>
        <v>110750</v>
      </c>
      <c r="G35" s="82">
        <v>287.77</v>
      </c>
      <c r="H35" s="88">
        <v>1022.16</v>
      </c>
      <c r="I35" s="43">
        <v>518.75</v>
      </c>
      <c r="J35" s="88">
        <v>401.25</v>
      </c>
      <c r="K35" s="88">
        <f>'1.2'!B34</f>
        <v>374.3</v>
      </c>
      <c r="L35" s="88"/>
      <c r="M35" s="88"/>
    </row>
    <row r="36" spans="1:13">
      <c r="A36" s="47">
        <v>2009</v>
      </c>
      <c r="B36" s="81">
        <v>75091</v>
      </c>
      <c r="C36" s="81">
        <v>32574</v>
      </c>
      <c r="D36" s="81">
        <v>1421</v>
      </c>
      <c r="E36" s="81">
        <v>5361</v>
      </c>
      <c r="F36" s="81">
        <f t="shared" si="0"/>
        <v>114447</v>
      </c>
      <c r="G36" s="82">
        <v>292.42</v>
      </c>
      <c r="H36" s="43">
        <v>1021.08</v>
      </c>
      <c r="I36" s="43">
        <v>526.58000000000004</v>
      </c>
      <c r="J36" s="43">
        <v>417.58</v>
      </c>
      <c r="K36" s="88">
        <f>'1.2'!B35</f>
        <v>378.44</v>
      </c>
      <c r="L36" s="88"/>
      <c r="M36" s="88"/>
    </row>
    <row r="37" spans="1:13">
      <c r="A37" s="47">
        <v>2010</v>
      </c>
      <c r="B37" s="81">
        <v>75727</v>
      </c>
      <c r="C37" s="81">
        <v>32169</v>
      </c>
      <c r="D37" s="81">
        <v>1406</v>
      </c>
      <c r="E37" s="81">
        <v>5558</v>
      </c>
      <c r="F37" s="81">
        <f t="shared" si="0"/>
        <v>114860</v>
      </c>
      <c r="G37" s="82">
        <v>289.73</v>
      </c>
      <c r="H37" s="43">
        <v>981.75</v>
      </c>
      <c r="I37" s="43">
        <v>491.25</v>
      </c>
      <c r="J37" s="43">
        <v>414.55</v>
      </c>
      <c r="K37" s="88">
        <f>'1.2'!B36</f>
        <v>371.32</v>
      </c>
      <c r="L37" s="88"/>
      <c r="M37" s="88"/>
    </row>
    <row r="38" spans="1:13">
      <c r="A38" s="47">
        <v>2011</v>
      </c>
      <c r="B38" s="81">
        <v>74311</v>
      </c>
      <c r="C38" s="81">
        <v>31578</v>
      </c>
      <c r="D38" s="81">
        <v>1355</v>
      </c>
      <c r="E38" s="81">
        <v>5568</v>
      </c>
      <c r="F38" s="81">
        <f t="shared" si="0"/>
        <v>112812</v>
      </c>
      <c r="G38" s="82">
        <v>279.83999999999997</v>
      </c>
      <c r="H38" s="43">
        <v>939.77</v>
      </c>
      <c r="I38" s="43">
        <v>452.53</v>
      </c>
      <c r="J38" s="43">
        <v>398.55</v>
      </c>
      <c r="K38" s="88">
        <f>'1.2'!B37</f>
        <v>357.05</v>
      </c>
      <c r="L38" s="88"/>
      <c r="M38" s="88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60</vt:i4>
      </vt:variant>
    </vt:vector>
  </HeadingPairs>
  <TitlesOfParts>
    <vt:vector size="60" baseType="lpstr">
      <vt:lpstr>p.1</vt:lpstr>
      <vt:lpstr>p.a</vt:lpstr>
      <vt:lpstr>p.2</vt:lpstr>
      <vt:lpstr>p.3</vt:lpstr>
      <vt:lpstr>1.18</vt:lpstr>
      <vt:lpstr>1.1</vt:lpstr>
      <vt:lpstr>1.2</vt:lpstr>
      <vt:lpstr>1.3</vt:lpstr>
      <vt:lpstr>1.5</vt:lpstr>
      <vt:lpstr>1.8</vt:lpstr>
      <vt:lpstr>1.10</vt:lpstr>
      <vt:lpstr>1.11</vt:lpstr>
      <vt:lpstr>1.13</vt:lpstr>
      <vt:lpstr>1.22</vt:lpstr>
      <vt:lpstr>1.23</vt:lpstr>
      <vt:lpstr>7.26</vt:lpstr>
      <vt:lpstr>2.2-3</vt:lpstr>
      <vt:lpstr>2.4</vt:lpstr>
      <vt:lpstr>2.5</vt:lpstr>
      <vt:lpstr>2.6</vt:lpstr>
      <vt:lpstr>2.7 </vt:lpstr>
      <vt:lpstr>3.1</vt:lpstr>
      <vt:lpstr>3.2</vt:lpstr>
      <vt:lpstr>3.3</vt:lpstr>
      <vt:lpstr>3.4</vt:lpstr>
      <vt:lpstr>3.5</vt:lpstr>
      <vt:lpstr>3.6</vt:lpstr>
      <vt:lpstr>4.1</vt:lpstr>
      <vt:lpstr>4.c</vt:lpstr>
      <vt:lpstr>5.1</vt:lpstr>
      <vt:lpstr>5.4</vt:lpstr>
      <vt:lpstr>6.14</vt:lpstr>
      <vt:lpstr>6.15</vt:lpstr>
      <vt:lpstr>7.1</vt:lpstr>
      <vt:lpstr>7.13</vt:lpstr>
      <vt:lpstr>7.15</vt:lpstr>
      <vt:lpstr>7.19</vt:lpstr>
      <vt:lpstr>7.25</vt:lpstr>
      <vt:lpstr>7.a</vt:lpstr>
      <vt:lpstr>7.b</vt:lpstr>
      <vt:lpstr>8.1</vt:lpstr>
      <vt:lpstr>8.7</vt:lpstr>
      <vt:lpstr>8.10</vt:lpstr>
      <vt:lpstr>9.1</vt:lpstr>
      <vt:lpstr>9.3</vt:lpstr>
      <vt:lpstr>9.7</vt:lpstr>
      <vt:lpstr>9.8</vt:lpstr>
      <vt:lpstr>9.10</vt:lpstr>
      <vt:lpstr>9.d</vt:lpstr>
      <vt:lpstr>10.1</vt:lpstr>
      <vt:lpstr>10.a</vt:lpstr>
      <vt:lpstr>10.7</vt:lpstr>
      <vt:lpstr>10.8</vt:lpstr>
      <vt:lpstr>10.9</vt:lpstr>
      <vt:lpstr>11.7</vt:lpstr>
      <vt:lpstr>11.10</vt:lpstr>
      <vt:lpstr>11.11</vt:lpstr>
      <vt:lpstr>11.12</vt:lpstr>
      <vt:lpstr>11.13</vt:lpstr>
      <vt:lpstr>11.14</vt:lpstr>
    </vt:vector>
  </TitlesOfParts>
  <Company>Chronic Disease Research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severson</dc:creator>
  <cp:lastModifiedBy>severson</cp:lastModifiedBy>
  <dcterms:created xsi:type="dcterms:W3CDTF">2011-06-15T19:18:31Z</dcterms:created>
  <dcterms:modified xsi:type="dcterms:W3CDTF">2013-09-22T14:10:06Z</dcterms:modified>
</cp:coreProperties>
</file>